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Недвижимое имущество" sheetId="1" r:id="rId1"/>
    <sheet name="Движимое имущество" sheetId="2" r:id="rId2"/>
    <sheet name="Лист3" sheetId="3" r:id="rId3"/>
    <sheet name="Лист4" sheetId="4" r:id="rId4"/>
    <sheet name="Раздел 3" sheetId="6" r:id="rId5"/>
    <sheet name="Форма 5" sheetId="7" r:id="rId6"/>
    <sheet name="Таблица 1" sheetId="8" r:id="rId7"/>
  </sheets>
  <externalReferences>
    <externalReference r:id="rId8"/>
  </externalReferences>
  <definedNames>
    <definedName name="_xlnm._FilterDatabase" localSheetId="0" hidden="1">'Недвижимое имущество'!$A$61:$L$160</definedName>
  </definedNames>
  <calcPr calcId="145621"/>
</workbook>
</file>

<file path=xl/calcChain.xml><?xml version="1.0" encoding="utf-8"?>
<calcChain xmlns="http://schemas.openxmlformats.org/spreadsheetml/2006/main">
  <c r="I15" i="6" l="1"/>
  <c r="H15" i="6"/>
  <c r="E35" i="2"/>
  <c r="D35" i="2"/>
  <c r="C35" i="2"/>
  <c r="V16" i="7"/>
  <c r="R16" i="7"/>
  <c r="N16" i="7"/>
  <c r="J16" i="7"/>
  <c r="W16" i="7"/>
  <c r="S16" i="7"/>
  <c r="H164" i="1"/>
  <c r="H165" i="1"/>
  <c r="H163" i="1"/>
  <c r="O16" i="7"/>
  <c r="K16" i="7"/>
  <c r="G163" i="1"/>
  <c r="F163" i="1"/>
  <c r="G165" i="1"/>
  <c r="F165" i="1"/>
  <c r="G164" i="1"/>
  <c r="F164" i="1"/>
  <c r="F21" i="1" l="1"/>
  <c r="H31" i="1" l="1"/>
  <c r="G31" i="1"/>
  <c r="F31" i="1"/>
  <c r="E31" i="1"/>
  <c r="H16" i="7" s="1"/>
  <c r="H21" i="1"/>
  <c r="L17" i="8"/>
  <c r="K17" i="8"/>
  <c r="H17" i="8"/>
  <c r="G17" i="8"/>
  <c r="D17" i="8"/>
  <c r="H10" i="8"/>
  <c r="T9" i="8"/>
  <c r="S9" i="8"/>
  <c r="P9" i="8"/>
  <c r="O9" i="8"/>
  <c r="N9" i="8"/>
  <c r="M9" i="8"/>
  <c r="L9" i="8"/>
  <c r="K9" i="8"/>
  <c r="H9" i="8"/>
  <c r="G9" i="8"/>
  <c r="F8" i="8"/>
  <c r="F9" i="8" s="1"/>
  <c r="F19" i="8" s="1"/>
  <c r="E8" i="8"/>
  <c r="E9" i="8" s="1"/>
  <c r="E19" i="8" s="1"/>
  <c r="D8" i="8"/>
  <c r="D9" i="8" s="1"/>
  <c r="D19" i="8" s="1"/>
  <c r="C8" i="8"/>
  <c r="C9" i="8" s="1"/>
  <c r="C17" i="8" l="1"/>
  <c r="C19" i="8"/>
  <c r="Y16" i="7"/>
  <c r="T16" i="7"/>
  <c r="X16" i="7" s="1"/>
  <c r="Q16" i="7"/>
  <c r="L16" i="7"/>
  <c r="P16" i="7" s="1"/>
  <c r="I22" i="6"/>
  <c r="H22" i="6"/>
  <c r="E27" i="2"/>
  <c r="D27" i="2"/>
  <c r="D29" i="2" s="1"/>
  <c r="C27" i="2"/>
  <c r="D33" i="2" s="1"/>
  <c r="C18" i="2"/>
  <c r="G170" i="1"/>
  <c r="E160" i="1"/>
  <c r="H160" i="1"/>
  <c r="F160" i="1"/>
  <c r="F56" i="1"/>
  <c r="G167" i="1"/>
  <c r="G171" i="1" l="1"/>
  <c r="D30" i="2"/>
  <c r="C29" i="2"/>
  <c r="C30" i="2" s="1"/>
  <c r="H159" i="1"/>
  <c r="F159" i="1"/>
  <c r="G159" i="1"/>
  <c r="D31" i="2" l="1"/>
  <c r="F167" i="1"/>
  <c r="G168" i="1" s="1"/>
</calcChain>
</file>

<file path=xl/sharedStrings.xml><?xml version="1.0" encoding="utf-8"?>
<sst xmlns="http://schemas.openxmlformats.org/spreadsheetml/2006/main" count="842" uniqueCount="396">
  <si>
    <t xml:space="preserve">Утвержден </t>
  </si>
  <si>
    <t>решением земского собрания</t>
  </si>
  <si>
    <t>Яблоновского сельского  поселения</t>
  </si>
  <si>
    <t xml:space="preserve">РЕЕСТР МУНИЦИПАЛЬНОГО ИМУЩЕСТВА </t>
  </si>
  <si>
    <t>Яблоновского сельского поселения</t>
  </si>
  <si>
    <t>муниципального района "Корочанский район"</t>
  </si>
  <si>
    <t xml:space="preserve">РАЗДЕЛ 1. </t>
  </si>
  <si>
    <t>Сведения о муниципальном недвижимом имуществе</t>
  </si>
  <si>
    <t>РНМИ</t>
  </si>
  <si>
    <t>Наименование недвижимого имущества</t>
  </si>
  <si>
    <t xml:space="preserve">Адрес   </t>
  </si>
  <si>
    <t>Кадастровый номер</t>
  </si>
  <si>
    <t xml:space="preserve">Общая площадь, протяженность, глубина,объем (м2, м, м3) </t>
  </si>
  <si>
    <t>Балансовая стоимость (руб.)</t>
  </si>
  <si>
    <t>Амортизация/износ (руб)</t>
  </si>
  <si>
    <t>Кадастровая стоимость (руб.)</t>
  </si>
  <si>
    <t xml:space="preserve">Дата возникновения и прекращения права </t>
  </si>
  <si>
    <t>Реквизиты документов оснований (прекращения) права муниципальной собственности</t>
  </si>
  <si>
    <t>Сведения о правооблада-теле</t>
  </si>
  <si>
    <t>Сведения об ограничениях (обременениях) с указанием основания и даты их возникновения и преращения</t>
  </si>
  <si>
    <t>1.1 Сооружения</t>
  </si>
  <si>
    <t>Памятник</t>
  </si>
  <si>
    <t xml:space="preserve">с. Большое Песчаное </t>
  </si>
  <si>
    <t>x</t>
  </si>
  <si>
    <t>-</t>
  </si>
  <si>
    <t>Акт приема-передачи имущества муниципальной.собстенности Корочанского райна от 17.12.2012</t>
  </si>
  <si>
    <t>Казна Яблоновского сельского поселения</t>
  </si>
  <si>
    <t>Объект культурного наследия</t>
  </si>
  <si>
    <t>с.Яблоново</t>
  </si>
  <si>
    <t>31:09:0701005:51</t>
  </si>
  <si>
    <t>Акт приема-передачи имущества муниципальной.собстенности Корочанского райна от  17.12.2012</t>
  </si>
  <si>
    <t>Сооружение</t>
  </si>
  <si>
    <t>с.Малое Песчаное</t>
  </si>
  <si>
    <t>31:09:0702001:200</t>
  </si>
  <si>
    <t>Решение земского собрания Яблоновского сельского поселения №149 от 13.10.2021</t>
  </si>
  <si>
    <t>Итого казна</t>
  </si>
  <si>
    <t>1.2 Нежилые здания (помещения)</t>
  </si>
  <si>
    <t>Административное здание</t>
  </si>
  <si>
    <t>309216 Белгородская область,Корочанский район,с.Яблоново, ул.Центральная,д.42</t>
  </si>
  <si>
    <t>31:09:0705001:413</t>
  </si>
  <si>
    <t>Акт приема-передачи от 20.12.2007</t>
  </si>
  <si>
    <t>Администрация Яблоновского сельского поселения</t>
  </si>
  <si>
    <t>Здание дома культуры</t>
  </si>
  <si>
    <t>309216,Белгородская обл.,Корочанский район,с.Яблоново, ул.Центральная,38</t>
  </si>
  <si>
    <t>31:09:070500</t>
  </si>
  <si>
    <t xml:space="preserve">Акт приема-передачи имущества муниципальной собственноси Корочанского района в собственность Яблоновского сельского поселения от 23.11.2018 </t>
  </si>
  <si>
    <t>Часть здания дома культуры</t>
  </si>
  <si>
    <t>31:09:0705012:57-31/016/2018-3</t>
  </si>
  <si>
    <t xml:space="preserve">Акт приема-передачи имущества муниципальной собственноси Корочанского района в собственность Яблоновского сельского поселения от 01.11.2018 </t>
  </si>
  <si>
    <t xml:space="preserve">Часть здания клуба </t>
  </si>
  <si>
    <t>Белгородская обл.,Корочанский район,с.Большое Песчаное,ул.Песчаная,20</t>
  </si>
  <si>
    <t>31:09:0701004:96</t>
  </si>
  <si>
    <t>Гараж 19,1 кв.м</t>
  </si>
  <si>
    <t>с.Яблоново,ул.Центральная,43 а</t>
  </si>
  <si>
    <t>31:09:0705012:35</t>
  </si>
  <si>
    <t>Нежилое помещение (Администрация)</t>
  </si>
  <si>
    <t>с.Яблоново,ул.Центральная,38</t>
  </si>
  <si>
    <t>31:09:0705012:105</t>
  </si>
  <si>
    <t>Нежилое здание</t>
  </si>
  <si>
    <t>с.Яблоново,ул.Майская</t>
  </si>
  <si>
    <t>31:09:0705013:56</t>
  </si>
  <si>
    <t>Всего</t>
  </si>
  <si>
    <t>1.3 Дороги</t>
  </si>
  <si>
    <t>Автомобильная дорога</t>
  </si>
  <si>
    <t>Акт приема-передачи имущества муниципальной собственности Корочанского района в собственность Яблоновского поселения от 01.10.2013</t>
  </si>
  <si>
    <t>х.Зеленая Дубрава Корочанский район</t>
  </si>
  <si>
    <t>х.Кривой Корочанский район</t>
  </si>
  <si>
    <t>х.Языково Корочанский район</t>
  </si>
  <si>
    <t>Акт приема-передачи имущества муниципальной собственности Корочанского района в собственность Яблоновского поселения</t>
  </si>
  <si>
    <t>с.Яблоново Корочанский район</t>
  </si>
  <si>
    <t>Акт приема-передачи имущества муниципальной собственности Корочанского района в собственность Яблоновского поселения 31.12.2013</t>
  </si>
  <si>
    <t>Казна  Яблоновского сельского поселения</t>
  </si>
  <si>
    <t>х.Кругленькое</t>
  </si>
  <si>
    <t>Акт приема-передачи имущества муниципальной собственности Корочанского района в собственность Яблоновского  поселения от  26.05.2013</t>
  </si>
  <si>
    <t>с.Большое Песчаное Корочанский район</t>
  </si>
  <si>
    <t>I</t>
  </si>
  <si>
    <t>Акт приема-передачи имущества муниципальной собственности Корочанского района в собственность Яблоновского поселения от  26.05.2013</t>
  </si>
  <si>
    <t>Акт приема-передачи имущества муниципальной собственности Корочанского района в собственность Яблоновского сельского поселения от 26.05.2014 г.</t>
  </si>
  <si>
    <t>Казна и Яблоновского сельского поселения</t>
  </si>
  <si>
    <t>х.Спорное Корочанский район</t>
  </si>
  <si>
    <t>Акт приема-передачи имущества муниципальной собственности Корочанского района в собственность Яблоновского поселения от 26.05.2014 г.</t>
  </si>
  <si>
    <t xml:space="preserve">А/дорога </t>
  </si>
  <si>
    <t>Мясные фермы "Искра"с.Яблоново Корочанский район</t>
  </si>
  <si>
    <t>Акт приема-передачи имущества муниципальной собственности Корочанского района в собственность Яблоновского сельского поселения от 02.09.2019г</t>
  </si>
  <si>
    <t xml:space="preserve">   Казна с.Яблоново Корочанский район</t>
  </si>
  <si>
    <t>А/дорога</t>
  </si>
  <si>
    <t>"Город-Крепость Яблонов" с.Яблоново Корочанский район</t>
  </si>
  <si>
    <t>Акт приема-передачи имущества муниципальной собственности Корочанского района в собственность Яблоновского</t>
  </si>
  <si>
    <t>Казна с.Яблоново Корочанский район</t>
  </si>
  <si>
    <t>Тротуар</t>
  </si>
  <si>
    <t xml:space="preserve"> ул.Заречная с.Яблоново Корочанский район</t>
  </si>
  <si>
    <t>Акт приема-передачи имущества муниципальной собственности Корочанского района в собственность Яблоновского поселения от 02.09.2019 г.</t>
  </si>
  <si>
    <t xml:space="preserve">Пешеходная дорожка </t>
  </si>
  <si>
    <t>ул.Центральная.с.Яблоново Корочанский район</t>
  </si>
  <si>
    <t>ул.Майская с.Яблоново Корочанский район</t>
  </si>
  <si>
    <t>1.4  Жилищный фонд</t>
  </si>
  <si>
    <t xml:space="preserve">Здание </t>
  </si>
  <si>
    <t>с.Малое-Песчаное</t>
  </si>
  <si>
    <t>31:09:0702001:199</t>
  </si>
  <si>
    <t>Решение о даче согласия на прием в муниципальнуюсобственность</t>
  </si>
  <si>
    <t>Итого</t>
  </si>
  <si>
    <t>1.5 Земельные участки</t>
  </si>
  <si>
    <t>Вид разрешенного использования</t>
  </si>
  <si>
    <t>Местоположение</t>
  </si>
  <si>
    <t>Площадь (кв.м)</t>
  </si>
  <si>
    <t>Балансовая стомость (руб.)</t>
  </si>
  <si>
    <t>Категория земель</t>
  </si>
  <si>
    <t>Реквизиты документов-оснований (прекращения) права муниципаль-ной собствен-ности</t>
  </si>
  <si>
    <t>Сведения об ограничениях (обременениях) с указанием основания и даты их возникновения и прераще-ния</t>
  </si>
  <si>
    <t xml:space="preserve"> для ведения ЛПХ</t>
  </si>
  <si>
    <t>Корочанский район</t>
  </si>
  <si>
    <t>31:09:0705017:55</t>
  </si>
  <si>
    <t>Земли населенных пунктов</t>
  </si>
  <si>
    <t xml:space="preserve">31-АВ 843562 </t>
  </si>
  <si>
    <t>Корочанский район,с.Яблоново,ул Буденного</t>
  </si>
  <si>
    <t>31:09:0705018:29</t>
  </si>
  <si>
    <t xml:space="preserve">31-АГ 014056 </t>
  </si>
  <si>
    <t>Корочанский район, х.Кругленькое</t>
  </si>
  <si>
    <t>31:09:0704001:9</t>
  </si>
  <si>
    <t>31-АВ 869255</t>
  </si>
  <si>
    <t>31:09:0704001:7</t>
  </si>
  <si>
    <t>31-АВ 869256</t>
  </si>
  <si>
    <t>Корочанский район, с.Яблоново</t>
  </si>
  <si>
    <t>31:09:0705012:33</t>
  </si>
  <si>
    <t>31-АВ 656273</t>
  </si>
  <si>
    <t>31:09:0707003:7</t>
  </si>
  <si>
    <t>31-АВ 841425</t>
  </si>
  <si>
    <t>Корочанский район,с.Языково, ул.Заречная</t>
  </si>
  <si>
    <t>31:09:0707002:14</t>
  </si>
  <si>
    <t>31-АВ 655869</t>
  </si>
  <si>
    <t>для размещения кладбищ</t>
  </si>
  <si>
    <t>Корочанский район,с.Большое Песчаное</t>
  </si>
  <si>
    <t>31:09:0702001:180</t>
  </si>
  <si>
    <t>31-АГ033826</t>
  </si>
  <si>
    <t>Корочанский район, с.Языково</t>
  </si>
  <si>
    <t>31:09:0000000:725</t>
  </si>
  <si>
    <t>31-АГ 033822</t>
  </si>
  <si>
    <t>Корочанский район, х.Спорное</t>
  </si>
  <si>
    <t>31:09:0706001:365</t>
  </si>
  <si>
    <t>31-АГ033820</t>
  </si>
  <si>
    <t>Корочанский район,с.Малое Песчаное</t>
  </si>
  <si>
    <t>31:09:0702001:197</t>
  </si>
  <si>
    <t>31-АГ 033825</t>
  </si>
  <si>
    <t>Корочанский район,с.Яблоново</t>
  </si>
  <si>
    <t>31:09:0708002:315</t>
  </si>
  <si>
    <t>31-АГ033824</t>
  </si>
  <si>
    <t>для размещения парка</t>
  </si>
  <si>
    <t>Корочанский район,с.Яблоново,ул Центральная</t>
  </si>
  <si>
    <t>31:09:0705012:97</t>
  </si>
  <si>
    <t xml:space="preserve"> для размещения детской площадки</t>
  </si>
  <si>
    <t>31:09:0705012:85</t>
  </si>
  <si>
    <t>31-АГ033821</t>
  </si>
  <si>
    <t>Корочанский район,х.Зеленая Дубрава</t>
  </si>
  <si>
    <t>31:09:0701001:25</t>
  </si>
  <si>
    <t>Решение земского собрания Яблоновского сельского поселения №108 от 26.10.2020 г. О принятии имущества в муниципальную собственность</t>
  </si>
  <si>
    <t>Земельный участок ДК</t>
  </si>
  <si>
    <t>Корочанский район,</t>
  </si>
  <si>
    <t>31:09:0705012:0034</t>
  </si>
  <si>
    <t>31/016/2018</t>
  </si>
  <si>
    <t>31:09:0705001:1185</t>
  </si>
  <si>
    <t>с.Большое Песчаное</t>
  </si>
  <si>
    <t>31:09:0701005:46</t>
  </si>
  <si>
    <t>Решение земского собрания Яблоновского сельского поселения №108 от 26.10.2020 г. О принятии имущества в муниципальную собственность.</t>
  </si>
  <si>
    <t>31:09:0705004:31</t>
  </si>
  <si>
    <t>31:09:0705010:13</t>
  </si>
  <si>
    <t xml:space="preserve">  для ведения ЛПХ</t>
  </si>
  <si>
    <t>31:09:0705017:51</t>
  </si>
  <si>
    <t>31:09:0705014:38</t>
  </si>
  <si>
    <t>31:09:0705014:58</t>
  </si>
  <si>
    <t>Вблизи села Малое Песчаное</t>
  </si>
  <si>
    <t>31:09:0702001:196</t>
  </si>
  <si>
    <t>с.Яблоново, ул.Майская</t>
  </si>
  <si>
    <t>31:09:0705013:54</t>
  </si>
  <si>
    <t>с.Яблоново,ул. Центральная</t>
  </si>
  <si>
    <t>31:09:0708002:256</t>
  </si>
  <si>
    <t>Земли населеннных пунктов</t>
  </si>
  <si>
    <t>х. Зеленая Дубрава</t>
  </si>
  <si>
    <t>31:09:0701001:36</t>
  </si>
  <si>
    <t>Решение земского собрания Яблоновского сельского поселения №190 от 22.04.2022 г. "О принятии имущества в муниципальную собственность"</t>
  </si>
  <si>
    <t>х. Кривой</t>
  </si>
  <si>
    <t>31:09:0701001:43</t>
  </si>
  <si>
    <t>31:09:0701001:64</t>
  </si>
  <si>
    <t>х. Кривой, ул.Кривая</t>
  </si>
  <si>
    <t>31:09:0701002:36</t>
  </si>
  <si>
    <t>31:09:0701004:36</t>
  </si>
  <si>
    <t>с.Большое Песчаное, ул.Песчаная</t>
  </si>
  <si>
    <t>31:09:0701004:67</t>
  </si>
  <si>
    <t>31:09:0701005:47</t>
  </si>
  <si>
    <t>х. Кругленькое</t>
  </si>
  <si>
    <t>31:09:0704001:15</t>
  </si>
  <si>
    <t>31:09:0704001:16</t>
  </si>
  <si>
    <t>х.Кривой в близи х. Кругленькое</t>
  </si>
  <si>
    <t>31:09:0704002:26</t>
  </si>
  <si>
    <t xml:space="preserve"> вблизи х. Кругленькое</t>
  </si>
  <si>
    <t>31:09:0704002:59</t>
  </si>
  <si>
    <t>31:09:0705001:40</t>
  </si>
  <si>
    <t>31:09:0705001:52</t>
  </si>
  <si>
    <t>с.Яблоново, ул.Мичурина</t>
  </si>
  <si>
    <t>31:09:0705004:30</t>
  </si>
  <si>
    <t>31:09:0705005:17</t>
  </si>
  <si>
    <t>31:09:0705005:62</t>
  </si>
  <si>
    <t>31:09:07050011:22</t>
  </si>
  <si>
    <t xml:space="preserve">с.Яблоново </t>
  </si>
  <si>
    <t>31:09:07050012:322</t>
  </si>
  <si>
    <t>с.Яблоново, ул. Центральная,42</t>
  </si>
  <si>
    <t>31:09:07050012:323</t>
  </si>
  <si>
    <t>с.Яблоново, ул. Центральная</t>
  </si>
  <si>
    <t>31:09:07050012:324</t>
  </si>
  <si>
    <t>31:09:07050014:49</t>
  </si>
  <si>
    <t>с.Яблоново, ул.Заречная</t>
  </si>
  <si>
    <t>31:09:07050014:54</t>
  </si>
  <si>
    <t>31:09:07050014:57</t>
  </si>
  <si>
    <t xml:space="preserve">с.Яблоново, </t>
  </si>
  <si>
    <t>31:09:07050015:11</t>
  </si>
  <si>
    <t>с.Яблоново, ул.Ворошилова</t>
  </si>
  <si>
    <t>31:09:07050017:52</t>
  </si>
  <si>
    <t>31:09:07050018:3</t>
  </si>
  <si>
    <t>31:09:0705020:54</t>
  </si>
  <si>
    <t>с.Яблоново, ул.Садовая</t>
  </si>
  <si>
    <t>31:09:0705020:72</t>
  </si>
  <si>
    <t>31:09:0707002:16</t>
  </si>
  <si>
    <t xml:space="preserve">х.Языково, ул.Заречная </t>
  </si>
  <si>
    <t>31:09:0707002:60</t>
  </si>
  <si>
    <t>31:09:0707002:61</t>
  </si>
  <si>
    <t>х.Языково, Корочанский район</t>
  </si>
  <si>
    <t>31:09:0707003:29</t>
  </si>
  <si>
    <t>31:09:0708002:262</t>
  </si>
  <si>
    <t>с.Яблоново, спец.деят.</t>
  </si>
  <si>
    <t>31:09:0000000:1160</t>
  </si>
  <si>
    <t>Итого земля</t>
  </si>
  <si>
    <t>ВСЕГО</t>
  </si>
  <si>
    <t>в том числе земельные участки</t>
  </si>
  <si>
    <t>Казна</t>
  </si>
  <si>
    <t>Администрация</t>
  </si>
  <si>
    <t>всего</t>
  </si>
  <si>
    <t>остаточ.</t>
  </si>
  <si>
    <t>казна</t>
  </si>
  <si>
    <t>остат.</t>
  </si>
  <si>
    <t>по состоянию на 1 января 2024 года</t>
  </si>
  <si>
    <t>31:09:0000000:1947</t>
  </si>
  <si>
    <t>Решение земского собрания Яблоновского сельского поселения №241 от 06.04.2023 г. "О принятии имущества в муниципальную собственность"</t>
  </si>
  <si>
    <t>31:09:0000000:1946</t>
  </si>
  <si>
    <t>Крытая автостоянка для пожарного автомобиля</t>
  </si>
  <si>
    <t>с.Яблоново,ул. Центральная,46А</t>
  </si>
  <si>
    <t>31:09:0705013:266</t>
  </si>
  <si>
    <t>Решение земского собрания Яблоновского сельского поселения №233 от 17.02.2023 г.</t>
  </si>
  <si>
    <t>с.Яблоново, ул.Центральная</t>
  </si>
  <si>
    <t>31:09:0705009:39</t>
  </si>
  <si>
    <t>Решение земского собрания Яблоновского сельского поселения №260 от 01.08.2023 г. "О принятии имущества в муниципальную собственность"</t>
  </si>
  <si>
    <t>Земельный участок (Для ведения личного подсобного хозяйства)</t>
  </si>
  <si>
    <t>с.Б.Песчаное</t>
  </si>
  <si>
    <t>х.Языково</t>
  </si>
  <si>
    <t xml:space="preserve">РАЗДЕЛ 2. </t>
  </si>
  <si>
    <t>Сведения о муниципальном движимом имуществе</t>
  </si>
  <si>
    <t>№ п/п</t>
  </si>
  <si>
    <t>Наименование движимого имущества</t>
  </si>
  <si>
    <t>Балансовая стоимость (.руб.)</t>
  </si>
  <si>
    <t>Амортизация/ износ (руб.)</t>
  </si>
  <si>
    <t>Дата  возникновения и прекращения права муниципальной собственности</t>
  </si>
  <si>
    <t>Реквизиты  документов – оснований  возникновения (прекращения) права муниципальной собственности</t>
  </si>
  <si>
    <t>Сведения о правообладателе</t>
  </si>
  <si>
    <t>Сведения об  ограничениях (обременениях) с указанием основания и даты их возниновения и прекращения</t>
  </si>
  <si>
    <t>2.1 Транспортные средства</t>
  </si>
  <si>
    <t>Автомобиль</t>
  </si>
  <si>
    <t>Акт приема-передачи имущества муниципальной собственности Яблоновского поселения от 19.06.2017</t>
  </si>
  <si>
    <t>Трактор МТЗ-80</t>
  </si>
  <si>
    <t>Акт приема-передачи имущества муниципальной собственности Яблоновского поселения от 05.09.2014</t>
  </si>
  <si>
    <t>Трактор БЕЛАРУС 82.1</t>
  </si>
  <si>
    <t>Акт приема-передачи имущества муниципальной собственности Яблоновского поселения от 20.12.2013</t>
  </si>
  <si>
    <t>Снегоочиститель МУП-351-01 ГР-01 (на базе трактора Беларус82,1)</t>
  </si>
  <si>
    <t>Акт приема-передачи имущества муниципальной собственности Яблоновского поселения от 19.09.2022</t>
  </si>
  <si>
    <t>2.2 Имущество стоимостью 200 000 руб и выше (особо ценное)</t>
  </si>
  <si>
    <t>А-415 Разбрасыватель песка тракторный</t>
  </si>
  <si>
    <t>Пескоразбрасыватель полуприцепной тракторны ПРР-3,0</t>
  </si>
  <si>
    <t>Акт приема-передачи имущества муниципальной собственности Яблоновского поселения от 10.10.2020</t>
  </si>
  <si>
    <t>2.3  Иное имущество</t>
  </si>
  <si>
    <t>Контейнеры для ТБО</t>
  </si>
  <si>
    <t>01.12.2015г</t>
  </si>
  <si>
    <t>Горка детская с 2мя съездами</t>
  </si>
  <si>
    <t>21.12.2010 г</t>
  </si>
  <si>
    <t>Контейнер для ТБО с крышкой</t>
  </si>
  <si>
    <t>Арка металлическая</t>
  </si>
  <si>
    <t>Детский игровой комплекс</t>
  </si>
  <si>
    <t>21.11.2016 г.</t>
  </si>
  <si>
    <t>Карусель со сплошным сидением</t>
  </si>
  <si>
    <t>14.10.2016 г</t>
  </si>
  <si>
    <t>Качели с жесткой подвеской</t>
  </si>
  <si>
    <t>Итого казна движимое имущество</t>
  </si>
  <si>
    <t>Иное движимое администрация имущество</t>
  </si>
  <si>
    <t>остаточная всего</t>
  </si>
  <si>
    <t>остаточная казна</t>
  </si>
  <si>
    <t>Пожарный автомобиль ЗИЛ-130 , 1984 г. выпуска</t>
  </si>
  <si>
    <t>Акт приема-передачи имущества муниципальной собственности Яблоновского поселения от 09.06.2023 г.</t>
  </si>
  <si>
    <t>2.4  Сведения об акциях акционерных обществ,</t>
  </si>
  <si>
    <t>находящихся в муниципальной собственности</t>
  </si>
  <si>
    <t>Наименование акционерного общества- эмитента, ОГРН</t>
  </si>
  <si>
    <t>Количество акций, выпущенных акционерным обществом (с указанием количества привилегированных акций)</t>
  </si>
  <si>
    <t>Размер доли в уставном капитале, принадлежащей муниципальному образованию, %</t>
  </si>
  <si>
    <t>Номинальная стоимость акций</t>
  </si>
  <si>
    <t xml:space="preserve"> - </t>
  </si>
  <si>
    <t>2.5 Сведения о долях (вкладах) в уставных (складочных)</t>
  </si>
  <si>
    <t>капиталах хозяйственных обществ и товариществ,</t>
  </si>
  <si>
    <t>Наименование  хозяйственного  общества,   товарищества, ОГРН</t>
  </si>
  <si>
    <t>Размер уставного  (складочного) капитала  хозяйственного общества, товарищества</t>
  </si>
  <si>
    <t>Размер доли в уставном  (складочном) капитале,  принадлежащей  муниципальному   образованию, %</t>
  </si>
  <si>
    <t xml:space="preserve">РАЗДЕЛ 3. </t>
  </si>
  <si>
    <t>Сведения о муниципальных унитарных предприятиях, муниципальных учреждениях, хозяйственных обществах,</t>
  </si>
  <si>
    <t>товариществах, акции, доли (вклады) в уставном (складочном) капитале которых принадлежат муниципальному образованию,</t>
  </si>
  <si>
    <t>иных юридических лицах, в которых муниципальное образование является учредителем</t>
  </si>
  <si>
    <t xml:space="preserve">Полное наименование и организационно-правовая форма юридического лица    </t>
  </si>
  <si>
    <t>Адрес</t>
  </si>
  <si>
    <t>ОГРН и дата регистрации</t>
  </si>
  <si>
    <t>Реквизиты доку-мента -  основа-ния  создания юридического ли-ца (участия муни-ципального обра-зования в созда-нии (уставном капитале) юриди-ческого лица)</t>
  </si>
  <si>
    <t xml:space="preserve">Размер уставного фонда (для муниципаль-ных унитар-ных пред-приятий) тыс.руб. </t>
  </si>
  <si>
    <t>Размер доли,  принадлежа-щей муници-пальному образованию (для хозяй-ственных обществ и товариществ) (%)</t>
  </si>
  <si>
    <t xml:space="preserve">Балансовая стоимость основных средств (фондов) тыс.руб.  </t>
  </si>
  <si>
    <t xml:space="preserve">Остаточная стоимость основных средств (фондов) тыс.руб.  </t>
  </si>
  <si>
    <t>Средне-списоч-ная числен-ность работни-ков,                          чел.</t>
  </si>
  <si>
    <t>3.1. Муниципальные предприятия</t>
  </si>
  <si>
    <t>3.2.Муниципальные учреждения</t>
  </si>
  <si>
    <t>3.2. Муниципальные учреждения</t>
  </si>
  <si>
    <t>Муниципальные</t>
  </si>
  <si>
    <t>учреждеия</t>
  </si>
  <si>
    <t xml:space="preserve">1. </t>
  </si>
  <si>
    <t>Администрация Яблоновского сельского поселения муниципального района "Корочанский район"Белгородской области</t>
  </si>
  <si>
    <t>309216, Белгородская область Корочанский район,с Яблоново,ул.Центральная,42</t>
  </si>
  <si>
    <t>Земское собрание Яблоновского сельского поселения муниципального района "Корочанский район" Белгородской области</t>
  </si>
  <si>
    <t>309216, Белгородская область Корочанский район,ул.Центральная,42</t>
  </si>
  <si>
    <t xml:space="preserve">2. </t>
  </si>
  <si>
    <t>Форма 5</t>
  </si>
  <si>
    <t>СВОДНЫЙ РЕЕСТР МУНИЦИПАЛЬНОГО ИМУЩЕСТВА (акций, долей хозяйственных обществ),</t>
  </si>
  <si>
    <r>
      <t xml:space="preserve">являющегося собственностью (Яблоновского сельского </t>
    </r>
    <r>
      <rPr>
        <b/>
        <i/>
        <sz val="14"/>
        <rFont val="Times New Roman"/>
        <family val="1"/>
        <charset val="204"/>
      </rPr>
      <t>поселения</t>
    </r>
    <r>
      <rPr>
        <b/>
        <sz val="14"/>
        <rFont val="Times New Roman"/>
        <family val="1"/>
        <charset val="204"/>
      </rPr>
      <t xml:space="preserve">) </t>
    </r>
    <r>
      <rPr>
        <b/>
        <i/>
        <sz val="14"/>
        <rFont val="Times New Roman"/>
        <family val="1"/>
        <charset val="204"/>
      </rPr>
      <t>Корочанского района</t>
    </r>
  </si>
  <si>
    <t xml:space="preserve">Наименование муниципального образования </t>
  </si>
  <si>
    <t>Количество юридических лиц, шт.</t>
  </si>
  <si>
    <t>Объекты недвижимости</t>
  </si>
  <si>
    <t>Балансовая стоимость имущества</t>
  </si>
  <si>
    <t>Остаточная стоимость имущества</t>
  </si>
  <si>
    <t>(тыс. руб.)</t>
  </si>
  <si>
    <t>количество</t>
  </si>
  <si>
    <t>общая площадь кв.м</t>
  </si>
  <si>
    <t>Всего:</t>
  </si>
  <si>
    <t xml:space="preserve">в том числе казна: </t>
  </si>
  <si>
    <t>пред-прия-тия</t>
  </si>
  <si>
    <t>учреждения</t>
  </si>
  <si>
    <t xml:space="preserve">хозяйст-венные общест-ва с долей муниц. собств. </t>
  </si>
  <si>
    <t>в т.ч. жилой фонд</t>
  </si>
  <si>
    <t>в т.ч.                                    жилой фонд</t>
  </si>
  <si>
    <t>в т.ч. недвижимое</t>
  </si>
  <si>
    <t>движимое</t>
  </si>
  <si>
    <t>в т.ч.</t>
  </si>
  <si>
    <t>жилой фонд</t>
  </si>
  <si>
    <t>31:09:0701004:57</t>
  </si>
  <si>
    <t>31:09:0705012:57</t>
  </si>
  <si>
    <t>31:09:0000000:1068</t>
  </si>
  <si>
    <t>31:09:0705018:63</t>
  </si>
  <si>
    <t>от "28" февраля 2024 г. № 234</t>
  </si>
  <si>
    <t>Таблица 1</t>
  </si>
  <si>
    <t>Местоположение                          (район, город)</t>
  </si>
  <si>
    <t>в том числе:</t>
  </si>
  <si>
    <t>Земли сельскохозяйственного  назначения</t>
  </si>
  <si>
    <t>Земли промышленности и иного специального назначения</t>
  </si>
  <si>
    <t>Земли особо охраняемых территорий и объектов</t>
  </si>
  <si>
    <t>Земли запаса</t>
  </si>
  <si>
    <t>Относящиеся к имуществу казны МО</t>
  </si>
  <si>
    <t>Предоставленные на праве постоянного (бессрочного) пользования</t>
  </si>
  <si>
    <t>Кол-во, шт.</t>
  </si>
  <si>
    <t xml:space="preserve">Площадь, га </t>
  </si>
  <si>
    <t>I. ЗЕМЕЛЬНЫЕ УЧАСТКИ</t>
  </si>
  <si>
    <t>Яблоновское сп</t>
  </si>
  <si>
    <t>Итого:</t>
  </si>
  <si>
    <t>II. Земельные участки, находящиеся в общей долевой собственности</t>
  </si>
  <si>
    <t>Доли в праве общей долевой собственности на земельные участки</t>
  </si>
  <si>
    <t>ИТОГО</t>
  </si>
  <si>
    <t>Магазины</t>
  </si>
  <si>
    <t xml:space="preserve">Земли населенных пунктов </t>
  </si>
  <si>
    <r>
      <t>Информация о земельных участках, находящихся в муниципальной собственности Корочанского района, муниципальных образований Корочанского района, в том числе, находящиеся в общей долевой собственности, по состоянию на</t>
    </r>
    <r>
      <rPr>
        <b/>
        <sz val="13"/>
        <color rgb="FFFF0000"/>
        <rFont val="Times New Roman"/>
        <family val="1"/>
        <charset val="204"/>
      </rPr>
      <t xml:space="preserve"> 01.01.2024 г.</t>
    </r>
  </si>
  <si>
    <t>Для сельскохозяйственного использования</t>
  </si>
  <si>
    <t>для ведения лпх</t>
  </si>
  <si>
    <t>отдых</t>
  </si>
  <si>
    <t>Коммунальное обслуживание</t>
  </si>
  <si>
    <t>Улично-дорожная сеть</t>
  </si>
  <si>
    <t>Амбулаторно-поликлиническое обслуживание</t>
  </si>
  <si>
    <t>отдых (рекреация)</t>
  </si>
  <si>
    <t>Историко-культурная деятельность</t>
  </si>
  <si>
    <t>специальная деятельность</t>
  </si>
  <si>
    <t>по состоянию на 01.01.2024 года</t>
  </si>
  <si>
    <t>Яблоновское сельское поселения</t>
  </si>
  <si>
    <t>31:09:0706001:372</t>
  </si>
  <si>
    <t>Решение земского собрания Яблоновского сельского поселения №223 от 27.12.2022 г.</t>
  </si>
  <si>
    <t>31:09:0701001:103</t>
  </si>
  <si>
    <t>Решение земского собрания Яблоновского сельского поселения №223 от 27.12.2023 г. "О принятии имущества в муниципальную собственность"</t>
  </si>
  <si>
    <t>Земельный участок (гидротехнические сооружения)</t>
  </si>
  <si>
    <t>Яблоновское сельское ипоселение</t>
  </si>
  <si>
    <t>Гидротехническое сооружение</t>
  </si>
  <si>
    <t>ГТС пруда в б.Вершки у х.Языково Корочанского района Белгородской области</t>
  </si>
  <si>
    <t>Земли сельскохозяйственного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</si>
</sst>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00000"/>
    <numFmt numFmtId="165" formatCode="#,##0.00_р_."/>
    <numFmt numFmtId="166" formatCode="#,##0.0"/>
    <numFmt numFmtId="167" formatCode="0.0"/>
    <numFmt numFmtId="168" formatCode="#,##0.0000"/>
    <numFmt numFmtId="169" formatCode="#,##0.00000"/>
    <numFmt numFmtId="170" formatCode="0.0000"/>
    <numFmt numFmtId="171" formatCode="0.00000"/>
  </numFmts>
  <fonts count="5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.5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9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Microsoft Sans Serif"/>
      <family val="2"/>
      <charset val="204"/>
    </font>
    <font>
      <b/>
      <sz val="13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 Cyr"/>
      <charset val="204"/>
    </font>
    <font>
      <b/>
      <sz val="10"/>
      <name val="Microsoft Sans Serif"/>
      <family val="2"/>
      <charset val="204"/>
    </font>
    <font>
      <b/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3" fillId="0" borderId="0"/>
    <xf numFmtId="0" fontId="46" fillId="0" borderId="0"/>
  </cellStyleXfs>
  <cellXfs count="54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49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Fill="1"/>
    <xf numFmtId="2" fontId="8" fillId="0" borderId="0" xfId="0" applyNumberFormat="1" applyFont="1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left" vertical="center" wrapText="1"/>
    </xf>
    <xf numFmtId="165" fontId="10" fillId="0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0" borderId="0" xfId="0" applyFont="1" applyFill="1" applyBorder="1"/>
    <xf numFmtId="165" fontId="13" fillId="0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13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/>
    </xf>
    <xf numFmtId="0" fontId="8" fillId="0" borderId="1" xfId="0" applyFont="1" applyFill="1" applyBorder="1"/>
    <xf numFmtId="165" fontId="8" fillId="0" borderId="0" xfId="0" applyNumberFormat="1" applyFont="1" applyFill="1"/>
    <xf numFmtId="2" fontId="10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2" fontId="13" fillId="2" borderId="2" xfId="0" applyNumberFormat="1" applyFont="1" applyFill="1" applyBorder="1" applyAlignment="1">
      <alignment vertical="center" wrapText="1"/>
    </xf>
    <xf numFmtId="14" fontId="9" fillId="0" borderId="2" xfId="0" applyNumberFormat="1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2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/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1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1" fontId="9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1" fontId="11" fillId="0" borderId="3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/>
    <xf numFmtId="0" fontId="9" fillId="3" borderId="2" xfId="0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/>
    <xf numFmtId="0" fontId="9" fillId="3" borderId="2" xfId="0" applyFont="1" applyFill="1" applyBorder="1" applyAlignment="1">
      <alignment vertical="center" wrapText="1"/>
    </xf>
    <xf numFmtId="2" fontId="11" fillId="3" borderId="2" xfId="0" applyNumberFormat="1" applyFont="1" applyFill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 vertical="center"/>
    </xf>
    <xf numFmtId="3" fontId="19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4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0" fillId="0" borderId="0" xfId="0" applyFont="1" applyFill="1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top" wrapText="1"/>
    </xf>
    <xf numFmtId="165" fontId="22" fillId="0" borderId="1" xfId="0" applyNumberFormat="1" applyFont="1" applyFill="1" applyBorder="1" applyAlignment="1">
      <alignment horizontal="right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165" fontId="20" fillId="0" borderId="0" xfId="0" applyNumberFormat="1" applyFont="1" applyFill="1"/>
    <xf numFmtId="165" fontId="22" fillId="0" borderId="1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>
      <alignment vertical="center"/>
    </xf>
    <xf numFmtId="165" fontId="22" fillId="0" borderId="1" xfId="0" applyNumberFormat="1" applyFont="1" applyFill="1" applyBorder="1" applyAlignment="1">
      <alignment horizontal="right" vertical="center"/>
    </xf>
    <xf numFmtId="165" fontId="22" fillId="0" borderId="1" xfId="0" applyNumberFormat="1" applyFont="1" applyFill="1" applyBorder="1"/>
    <xf numFmtId="165" fontId="22" fillId="2" borderId="1" xfId="0" applyNumberFormat="1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center"/>
    </xf>
    <xf numFmtId="0" fontId="24" fillId="0" borderId="1" xfId="0" applyFont="1" applyFill="1" applyBorder="1"/>
    <xf numFmtId="0" fontId="22" fillId="0" borderId="1" xfId="0" applyFont="1" applyFill="1" applyBorder="1"/>
    <xf numFmtId="0" fontId="9" fillId="2" borderId="1" xfId="0" applyNumberFormat="1" applyFont="1" applyFill="1" applyBorder="1" applyAlignment="1">
      <alignment horizontal="center" vertical="center" wrapText="1"/>
    </xf>
    <xf numFmtId="0" fontId="24" fillId="2" borderId="0" xfId="0" applyNumberFormat="1" applyFont="1" applyFill="1" applyBorder="1"/>
    <xf numFmtId="0" fontId="9" fillId="0" borderId="2" xfId="0" applyNumberFormat="1" applyFont="1" applyBorder="1" applyAlignment="1">
      <alignment horizontal="center" vertical="center" wrapText="1"/>
    </xf>
    <xf numFmtId="0" fontId="25" fillId="0" borderId="0" xfId="0" applyNumberFormat="1" applyFont="1" applyFill="1" applyBorder="1"/>
    <xf numFmtId="0" fontId="9" fillId="0" borderId="4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/>
    <xf numFmtId="0" fontId="9" fillId="0" borderId="1" xfId="0" applyNumberFormat="1" applyFont="1" applyBorder="1" applyAlignment="1">
      <alignment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 vertical="center"/>
    </xf>
    <xf numFmtId="14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165" fontId="20" fillId="0" borderId="0" xfId="0" applyNumberFormat="1" applyFont="1" applyFill="1" applyAlignment="1">
      <alignment vertical="center"/>
    </xf>
    <xf numFmtId="165" fontId="22" fillId="0" borderId="0" xfId="0" applyNumberFormat="1" applyFont="1" applyFill="1" applyBorder="1" applyAlignment="1">
      <alignment horizontal="right" vertical="center"/>
    </xf>
    <xf numFmtId="165" fontId="20" fillId="0" borderId="0" xfId="0" applyNumberFormat="1" applyFont="1" applyFill="1" applyBorder="1"/>
    <xf numFmtId="165" fontId="20" fillId="0" borderId="0" xfId="0" applyNumberFormat="1" applyFont="1" applyFill="1" applyBorder="1" applyAlignment="1">
      <alignment vertical="center"/>
    </xf>
    <xf numFmtId="165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/>
    <xf numFmtId="165" fontId="20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horizontal="center" vertical="center"/>
    </xf>
    <xf numFmtId="165" fontId="26" fillId="0" borderId="0" xfId="0" applyNumberFormat="1" applyFont="1" applyFill="1" applyAlignment="1">
      <alignment vertical="center"/>
    </xf>
    <xf numFmtId="165" fontId="26" fillId="0" borderId="0" xfId="0" applyNumberFormat="1" applyFont="1" applyFill="1" applyAlignment="1">
      <alignment horizontal="right" vertical="center"/>
    </xf>
    <xf numFmtId="165" fontId="26" fillId="0" borderId="0" xfId="0" applyNumberFormat="1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0" fillId="0" borderId="3" xfId="0" applyBorder="1"/>
    <xf numFmtId="49" fontId="0" fillId="0" borderId="3" xfId="0" applyNumberFormat="1" applyBorder="1" applyAlignment="1">
      <alignment horizontal="center"/>
    </xf>
    <xf numFmtId="0" fontId="0" fillId="0" borderId="1" xfId="0" applyBorder="1"/>
    <xf numFmtId="0" fontId="27" fillId="0" borderId="1" xfId="0" applyFont="1" applyBorder="1" applyAlignment="1">
      <alignment horizontal="center"/>
    </xf>
    <xf numFmtId="0" fontId="29" fillId="0" borderId="0" xfId="0" applyFont="1"/>
    <xf numFmtId="0" fontId="28" fillId="0" borderId="1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1" fillId="0" borderId="1" xfId="0" applyFont="1" applyBorder="1" applyAlignment="1">
      <alignment horizontal="center"/>
    </xf>
    <xf numFmtId="0" fontId="0" fillId="0" borderId="0" xfId="0" applyFill="1"/>
    <xf numFmtId="0" fontId="27" fillId="0" borderId="0" xfId="0" applyFont="1" applyFill="1" applyAlignment="1">
      <alignment horizontal="center" vertical="center"/>
    </xf>
    <xf numFmtId="0" fontId="32" fillId="0" borderId="0" xfId="0" applyFont="1" applyFill="1"/>
    <xf numFmtId="0" fontId="33" fillId="0" borderId="10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top" wrapText="1"/>
    </xf>
    <xf numFmtId="0" fontId="27" fillId="0" borderId="14" xfId="0" applyFont="1" applyFill="1" applyBorder="1" applyAlignment="1">
      <alignment horizontal="center" vertical="top" wrapText="1"/>
    </xf>
    <xf numFmtId="0" fontId="27" fillId="0" borderId="13" xfId="0" applyFont="1" applyFill="1" applyBorder="1" applyAlignment="1">
      <alignment horizontal="center" vertical="top"/>
    </xf>
    <xf numFmtId="0" fontId="27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vertical="top" wrapText="1"/>
    </xf>
    <xf numFmtId="0" fontId="27" fillId="0" borderId="1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 wrapText="1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1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0" fillId="0" borderId="18" xfId="0" applyFill="1" applyBorder="1"/>
    <xf numFmtId="49" fontId="16" fillId="0" borderId="10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" fontId="16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49" fontId="16" fillId="0" borderId="16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49" fontId="16" fillId="0" borderId="19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35" fillId="0" borderId="11" xfId="0" applyFont="1" applyFill="1" applyBorder="1"/>
    <xf numFmtId="0" fontId="0" fillId="0" borderId="11" xfId="0" applyFill="1" applyBorder="1"/>
    <xf numFmtId="2" fontId="29" fillId="2" borderId="11" xfId="0" applyNumberFormat="1" applyFont="1" applyFill="1" applyBorder="1"/>
    <xf numFmtId="2" fontId="35" fillId="2" borderId="11" xfId="0" applyNumberFormat="1" applyFont="1" applyFill="1" applyBorder="1"/>
    <xf numFmtId="0" fontId="0" fillId="0" borderId="12" xfId="0" applyFill="1" applyBorder="1"/>
    <xf numFmtId="0" fontId="36" fillId="0" borderId="0" xfId="0" applyFont="1" applyFill="1"/>
    <xf numFmtId="0" fontId="10" fillId="0" borderId="0" xfId="0" applyFont="1"/>
    <xf numFmtId="0" fontId="37" fillId="0" borderId="0" xfId="0" applyFont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39" fillId="0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horizontal="center" vertical="top" wrapText="1"/>
    </xf>
    <xf numFmtId="0" fontId="40" fillId="2" borderId="1" xfId="0" applyFont="1" applyFill="1" applyBorder="1" applyAlignment="1">
      <alignment vertical="top" wrapText="1"/>
    </xf>
    <xf numFmtId="3" fontId="40" fillId="2" borderId="1" xfId="0" applyNumberFormat="1" applyFont="1" applyFill="1" applyBorder="1" applyAlignment="1">
      <alignment horizontal="center" vertical="top" wrapText="1"/>
    </xf>
    <xf numFmtId="4" fontId="40" fillId="2" borderId="1" xfId="0" applyNumberFormat="1" applyFont="1" applyFill="1" applyBorder="1" applyAlignment="1">
      <alignment horizontal="center" vertical="top" wrapText="1"/>
    </xf>
    <xf numFmtId="2" fontId="40" fillId="2" borderId="1" xfId="0" applyNumberFormat="1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0" fontId="39" fillId="0" borderId="1" xfId="0" applyFont="1" applyBorder="1" applyAlignment="1">
      <alignment vertical="top" wrapText="1"/>
    </xf>
    <xf numFmtId="3" fontId="41" fillId="0" borderId="1" xfId="0" applyNumberFormat="1" applyFont="1" applyBorder="1" applyAlignment="1">
      <alignment horizontal="center" vertical="top" wrapText="1"/>
    </xf>
    <xf numFmtId="3" fontId="42" fillId="0" borderId="1" xfId="0" applyNumberFormat="1" applyFont="1" applyFill="1" applyBorder="1" applyAlignment="1">
      <alignment horizontal="center" vertical="top" wrapText="1"/>
    </xf>
    <xf numFmtId="3" fontId="42" fillId="0" borderId="1" xfId="0" applyNumberFormat="1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3" fontId="10" fillId="0" borderId="0" xfId="0" applyNumberFormat="1" applyFont="1" applyFill="1" applyAlignment="1">
      <alignment horizontal="center" vertical="top" wrapText="1"/>
    </xf>
    <xf numFmtId="3" fontId="10" fillId="0" borderId="0" xfId="0" applyNumberFormat="1" applyFont="1" applyFill="1" applyAlignment="1">
      <alignment horizontal="center"/>
    </xf>
    <xf numFmtId="3" fontId="43" fillId="0" borderId="0" xfId="0" applyNumberFormat="1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3" fillId="0" borderId="0" xfId="0" applyFont="1" applyFill="1"/>
    <xf numFmtId="0" fontId="43" fillId="0" borderId="0" xfId="0" applyFont="1"/>
    <xf numFmtId="0" fontId="0" fillId="0" borderId="0" xfId="0" applyFont="1"/>
    <xf numFmtId="3" fontId="43" fillId="0" borderId="0" xfId="0" applyNumberFormat="1" applyFont="1"/>
    <xf numFmtId="166" fontId="40" fillId="0" borderId="0" xfId="0" applyNumberFormat="1" applyFont="1"/>
    <xf numFmtId="167" fontId="4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/>
    </xf>
    <xf numFmtId="3" fontId="10" fillId="0" borderId="0" xfId="0" applyNumberFormat="1" applyFont="1"/>
    <xf numFmtId="0" fontId="0" fillId="0" borderId="0" xfId="0" applyFont="1" applyFill="1"/>
    <xf numFmtId="166" fontId="40" fillId="0" borderId="0" xfId="0" applyNumberFormat="1" applyFont="1" applyFill="1"/>
    <xf numFmtId="0" fontId="10" fillId="0" borderId="0" xfId="0" applyFont="1" applyFill="1"/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45" fillId="2" borderId="1" xfId="0" applyFont="1" applyFill="1" applyBorder="1" applyAlignment="1">
      <alignment wrapText="1"/>
    </xf>
    <xf numFmtId="4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7" fillId="0" borderId="0" xfId="1" applyNumberFormat="1" applyFont="1" applyAlignment="1">
      <alignment vertical="top" wrapText="1"/>
    </xf>
    <xf numFmtId="0" fontId="47" fillId="0" borderId="0" xfId="1" applyNumberFormat="1" applyFont="1" applyAlignment="1">
      <alignment horizontal="center" vertical="center" wrapText="1"/>
    </xf>
    <xf numFmtId="0" fontId="47" fillId="0" borderId="0" xfId="1" applyNumberFormat="1" applyFont="1" applyFill="1" applyAlignment="1">
      <alignment horizontal="center" vertical="center" wrapText="1"/>
    </xf>
    <xf numFmtId="0" fontId="43" fillId="2" borderId="0" xfId="1" applyNumberFormat="1" applyFill="1" applyAlignment="1">
      <alignment vertical="top" wrapText="1"/>
    </xf>
    <xf numFmtId="0" fontId="43" fillId="0" borderId="0" xfId="1" applyNumberFormat="1" applyAlignment="1">
      <alignment vertical="top" wrapText="1"/>
    </xf>
    <xf numFmtId="0" fontId="43" fillId="0" borderId="0" xfId="1" applyNumberFormat="1" applyFill="1" applyAlignment="1">
      <alignment vertical="top" wrapText="1"/>
    </xf>
    <xf numFmtId="0" fontId="10" fillId="0" borderId="1" xfId="1" applyNumberFormat="1" applyFont="1" applyFill="1" applyBorder="1" applyAlignment="1">
      <alignment horizontal="center" vertical="top" wrapText="1"/>
    </xf>
    <xf numFmtId="0" fontId="10" fillId="2" borderId="1" xfId="1" applyNumberFormat="1" applyFont="1" applyFill="1" applyBorder="1" applyAlignment="1">
      <alignment horizontal="center" vertical="top" wrapText="1"/>
    </xf>
    <xf numFmtId="0" fontId="43" fillId="0" borderId="0" xfId="1" applyNumberFormat="1" applyFont="1" applyFill="1" applyAlignment="1">
      <alignment vertical="top" wrapText="1"/>
    </xf>
    <xf numFmtId="0" fontId="43" fillId="2" borderId="1" xfId="1" applyNumberForma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center" vertical="top" wrapText="1"/>
    </xf>
    <xf numFmtId="0" fontId="43" fillId="0" borderId="0" xfId="1" applyNumberFormat="1" applyFill="1" applyAlignment="1">
      <alignment horizontal="center" vertical="top" wrapText="1"/>
    </xf>
    <xf numFmtId="0" fontId="49" fillId="0" borderId="1" xfId="2" applyFont="1" applyFill="1" applyBorder="1" applyAlignment="1">
      <alignment horizontal="center" vertical="top"/>
    </xf>
    <xf numFmtId="0" fontId="32" fillId="0" borderId="1" xfId="1" applyNumberFormat="1" applyFont="1" applyFill="1" applyBorder="1" applyAlignment="1">
      <alignment horizontal="center" vertical="top" wrapText="1"/>
    </xf>
    <xf numFmtId="168" fontId="7" fillId="0" borderId="1" xfId="1" applyNumberFormat="1" applyFont="1" applyFill="1" applyBorder="1" applyAlignment="1">
      <alignment horizontal="center" vertical="top" wrapText="1"/>
    </xf>
    <xf numFmtId="3" fontId="7" fillId="0" borderId="1" xfId="1" applyNumberFormat="1" applyFont="1" applyFill="1" applyBorder="1" applyAlignment="1">
      <alignment horizontal="center" vertical="top" wrapText="1"/>
    </xf>
    <xf numFmtId="168" fontId="32" fillId="0" borderId="1" xfId="1" applyNumberFormat="1" applyFont="1" applyFill="1" applyBorder="1" applyAlignment="1">
      <alignment horizontal="center" vertical="top" wrapText="1"/>
    </xf>
    <xf numFmtId="0" fontId="43" fillId="0" borderId="1" xfId="1" applyNumberFormat="1" applyFill="1" applyBorder="1" applyAlignment="1">
      <alignment horizontal="center" vertical="top" wrapText="1"/>
    </xf>
    <xf numFmtId="0" fontId="43" fillId="2" borderId="1" xfId="1" applyNumberFormat="1" applyFill="1" applyBorder="1" applyAlignment="1">
      <alignment horizontal="center" vertical="top" wrapText="1"/>
    </xf>
    <xf numFmtId="0" fontId="43" fillId="0" borderId="0" xfId="1" applyNumberFormat="1" applyAlignment="1">
      <alignment horizontal="center" vertical="top" wrapText="1"/>
    </xf>
    <xf numFmtId="0" fontId="50" fillId="2" borderId="1" xfId="2" applyFont="1" applyFill="1" applyBorder="1" applyAlignment="1">
      <alignment horizontal="center" vertical="top"/>
    </xf>
    <xf numFmtId="3" fontId="44" fillId="0" borderId="1" xfId="1" applyNumberFormat="1" applyFont="1" applyFill="1" applyBorder="1" applyAlignment="1">
      <alignment horizontal="center" vertical="top" wrapText="1"/>
    </xf>
    <xf numFmtId="169" fontId="4" fillId="0" borderId="1" xfId="1" applyNumberFormat="1" applyFont="1" applyFill="1" applyBorder="1" applyAlignment="1">
      <alignment horizontal="center" vertical="top" wrapText="1"/>
    </xf>
    <xf numFmtId="168" fontId="44" fillId="0" borderId="1" xfId="1" applyNumberFormat="1" applyFont="1" applyFill="1" applyBorder="1" applyAlignment="1">
      <alignment horizontal="center" vertical="top" wrapText="1"/>
    </xf>
    <xf numFmtId="0" fontId="44" fillId="0" borderId="1" xfId="1" applyNumberFormat="1" applyFont="1" applyFill="1" applyBorder="1" applyAlignment="1">
      <alignment horizontal="center" vertical="top" wrapText="1"/>
    </xf>
    <xf numFmtId="168" fontId="4" fillId="0" borderId="1" xfId="1" applyNumberFormat="1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 vertical="top" wrapText="1"/>
    </xf>
    <xf numFmtId="3" fontId="4" fillId="0" borderId="1" xfId="1" applyNumberFormat="1" applyFont="1" applyFill="1" applyBorder="1" applyAlignment="1">
      <alignment horizontal="center" vertical="top" wrapText="1"/>
    </xf>
    <xf numFmtId="0" fontId="4" fillId="2" borderId="1" xfId="1" applyNumberFormat="1" applyFont="1" applyFill="1" applyBorder="1" applyAlignment="1">
      <alignment horizontal="center" vertical="top" wrapText="1"/>
    </xf>
    <xf numFmtId="0" fontId="51" fillId="0" borderId="1" xfId="1" applyNumberFormat="1" applyFont="1" applyFill="1" applyBorder="1" applyAlignment="1">
      <alignment horizontal="center" vertical="top" wrapText="1"/>
    </xf>
    <xf numFmtId="0" fontId="51" fillId="0" borderId="1" xfId="1" applyNumberFormat="1" applyFont="1" applyFill="1" applyBorder="1" applyAlignment="1">
      <alignment horizontal="center" vertical="center" wrapText="1"/>
    </xf>
    <xf numFmtId="170" fontId="51" fillId="0" borderId="1" xfId="1" applyNumberFormat="1" applyFont="1" applyFill="1" applyBorder="1" applyAlignment="1">
      <alignment horizontal="center" vertical="center" wrapText="1"/>
    </xf>
    <xf numFmtId="0" fontId="32" fillId="0" borderId="1" xfId="1" applyFont="1" applyFill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center" vertical="top" wrapText="1"/>
    </xf>
    <xf numFmtId="0" fontId="47" fillId="0" borderId="0" xfId="1" applyNumberFormat="1" applyFont="1" applyBorder="1" applyAlignment="1">
      <alignment vertical="top" wrapText="1"/>
    </xf>
    <xf numFmtId="0" fontId="52" fillId="0" borderId="1" xfId="1" applyNumberFormat="1" applyFont="1" applyBorder="1" applyAlignment="1">
      <alignment horizontal="center" vertical="top" wrapText="1"/>
    </xf>
    <xf numFmtId="1" fontId="52" fillId="0" borderId="1" xfId="1" applyNumberFormat="1" applyFont="1" applyBorder="1" applyAlignment="1">
      <alignment horizontal="center" vertical="top" wrapText="1"/>
    </xf>
    <xf numFmtId="171" fontId="52" fillId="0" borderId="1" xfId="1" applyNumberFormat="1" applyFont="1" applyBorder="1" applyAlignment="1">
      <alignment horizontal="center" vertical="top" wrapText="1"/>
    </xf>
    <xf numFmtId="1" fontId="52" fillId="0" borderId="1" xfId="1" applyNumberFormat="1" applyFont="1" applyBorder="1" applyAlignment="1">
      <alignment vertical="top" wrapText="1"/>
    </xf>
    <xf numFmtId="168" fontId="52" fillId="0" borderId="1" xfId="1" applyNumberFormat="1" applyFont="1" applyBorder="1" applyAlignment="1">
      <alignment vertical="top" wrapText="1"/>
    </xf>
    <xf numFmtId="1" fontId="47" fillId="0" borderId="0" xfId="1" applyNumberFormat="1" applyFont="1" applyBorder="1" applyAlignment="1">
      <alignment vertical="top" wrapText="1"/>
    </xf>
    <xf numFmtId="168" fontId="47" fillId="0" borderId="0" xfId="1" applyNumberFormat="1" applyFont="1" applyBorder="1" applyAlignment="1">
      <alignment vertical="top" wrapText="1"/>
    </xf>
    <xf numFmtId="0" fontId="47" fillId="0" borderId="0" xfId="1" applyNumberFormat="1" applyFont="1" applyFill="1" applyBorder="1" applyAlignment="1">
      <alignment vertical="top" wrapText="1"/>
    </xf>
    <xf numFmtId="0" fontId="47" fillId="0" borderId="0" xfId="1" applyNumberFormat="1" applyFont="1" applyFill="1" applyAlignment="1">
      <alignment vertical="top" wrapText="1"/>
    </xf>
    <xf numFmtId="0" fontId="7" fillId="0" borderId="1" xfId="1" applyNumberFormat="1" applyFont="1" applyFill="1" applyBorder="1" applyAlignment="1">
      <alignment horizontal="center" vertical="center" wrapText="1"/>
    </xf>
    <xf numFmtId="2" fontId="32" fillId="0" borderId="1" xfId="1" applyNumberFormat="1" applyFont="1" applyFill="1" applyBorder="1" applyAlignment="1">
      <alignment horizontal="center" vertical="top" wrapText="1"/>
    </xf>
    <xf numFmtId="0" fontId="43" fillId="0" borderId="1" xfId="1" applyNumberFormat="1" applyFill="1" applyBorder="1" applyAlignment="1">
      <alignment vertical="top" wrapText="1"/>
    </xf>
    <xf numFmtId="2" fontId="7" fillId="0" borderId="1" xfId="1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center" vertical="center"/>
    </xf>
    <xf numFmtId="4" fontId="13" fillId="2" borderId="3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4" fontId="11" fillId="2" borderId="0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1" fontId="9" fillId="0" borderId="3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3" fontId="40" fillId="4" borderId="1" xfId="0" applyNumberFormat="1" applyFont="1" applyFill="1" applyBorder="1" applyAlignment="1">
      <alignment horizontal="center" vertical="top" wrapText="1"/>
    </xf>
    <xf numFmtId="4" fontId="40" fillId="4" borderId="1" xfId="0" applyNumberFormat="1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/>
    </xf>
    <xf numFmtId="0" fontId="0" fillId="0" borderId="0" xfId="0" applyAlignment="1"/>
    <xf numFmtId="164" fontId="4" fillId="0" borderId="0" xfId="0" applyNumberFormat="1" applyFont="1" applyFill="1" applyAlignment="1"/>
    <xf numFmtId="49" fontId="4" fillId="0" borderId="0" xfId="0" applyNumberFormat="1" applyFont="1" applyFill="1" applyAlignment="1"/>
    <xf numFmtId="0" fontId="44" fillId="0" borderId="0" xfId="0" applyFont="1" applyFill="1" applyAlignment="1"/>
    <xf numFmtId="0" fontId="0" fillId="0" borderId="0" xfId="0" applyFont="1" applyAlignment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4" fontId="9" fillId="0" borderId="2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left"/>
    </xf>
    <xf numFmtId="1" fontId="16" fillId="0" borderId="1" xfId="0" applyNumberFormat="1" applyFont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1" fontId="9" fillId="0" borderId="2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37" fillId="0" borderId="0" xfId="0" applyFont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7" xfId="0" applyFont="1" applyBorder="1" applyAlignment="1">
      <alignment horizontal="center" vertical="top" wrapText="1"/>
    </xf>
    <xf numFmtId="0" fontId="39" fillId="0" borderId="3" xfId="0" applyFont="1" applyBorder="1" applyAlignment="1">
      <alignment horizontal="center" vertical="top" wrapText="1"/>
    </xf>
    <xf numFmtId="0" fontId="39" fillId="0" borderId="21" xfId="0" applyFont="1" applyBorder="1" applyAlignment="1">
      <alignment horizontal="center" vertical="top" wrapText="1"/>
    </xf>
    <xf numFmtId="0" fontId="39" fillId="0" borderId="22" xfId="0" applyFont="1" applyBorder="1" applyAlignment="1">
      <alignment horizontal="center" vertical="top" wrapText="1"/>
    </xf>
    <xf numFmtId="0" fontId="39" fillId="0" borderId="23" xfId="0" applyFont="1" applyBorder="1" applyAlignment="1">
      <alignment horizontal="center" vertical="top" wrapText="1"/>
    </xf>
    <xf numFmtId="0" fontId="39" fillId="0" borderId="24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25" xfId="0" applyFont="1" applyBorder="1" applyAlignment="1">
      <alignment horizontal="center" vertical="top" wrapText="1"/>
    </xf>
    <xf numFmtId="0" fontId="39" fillId="0" borderId="26" xfId="0" applyFont="1" applyBorder="1" applyAlignment="1">
      <alignment horizontal="center" vertical="top" wrapText="1"/>
    </xf>
    <xf numFmtId="0" fontId="39" fillId="0" borderId="27" xfId="0" applyFont="1" applyBorder="1" applyAlignment="1">
      <alignment horizontal="center" vertical="top" wrapText="1"/>
    </xf>
    <xf numFmtId="0" fontId="39" fillId="0" borderId="28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 wrapText="1"/>
    </xf>
    <xf numFmtId="0" fontId="39" fillId="2" borderId="4" xfId="0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0" fontId="39" fillId="2" borderId="6" xfId="0" applyFont="1" applyFill="1" applyBorder="1" applyAlignment="1">
      <alignment horizontal="center" vertical="top" wrapText="1"/>
    </xf>
    <xf numFmtId="0" fontId="39" fillId="0" borderId="2" xfId="0" applyFont="1" applyFill="1" applyBorder="1" applyAlignment="1">
      <alignment horizontal="center" vertical="top" wrapText="1"/>
    </xf>
    <xf numFmtId="0" fontId="39" fillId="0" borderId="7" xfId="0" applyFont="1" applyFill="1" applyBorder="1" applyAlignment="1">
      <alignment horizontal="center" vertical="top" wrapText="1"/>
    </xf>
    <xf numFmtId="0" fontId="39" fillId="0" borderId="3" xfId="0" applyFont="1" applyFill="1" applyBorder="1" applyAlignment="1">
      <alignment horizontal="center" vertical="top" wrapText="1"/>
    </xf>
    <xf numFmtId="0" fontId="39" fillId="0" borderId="4" xfId="0" applyFont="1" applyFill="1" applyBorder="1" applyAlignment="1">
      <alignment horizontal="center" vertical="top" wrapText="1"/>
    </xf>
    <xf numFmtId="0" fontId="39" fillId="0" borderId="6" xfId="0" applyFont="1" applyFill="1" applyBorder="1" applyAlignment="1">
      <alignment horizontal="center" vertical="top" wrapText="1"/>
    </xf>
    <xf numFmtId="0" fontId="10" fillId="0" borderId="0" xfId="1" applyNumberFormat="1" applyFont="1" applyBorder="1" applyAlignment="1">
      <alignment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0" fontId="13" fillId="0" borderId="4" xfId="1" applyNumberFormat="1" applyFont="1" applyFill="1" applyBorder="1" applyAlignment="1">
      <alignment horizontal="center" vertical="top" wrapText="1"/>
    </xf>
    <xf numFmtId="0" fontId="13" fillId="0" borderId="6" xfId="1" applyNumberFormat="1" applyFont="1" applyFill="1" applyBorder="1" applyAlignment="1">
      <alignment horizontal="center" vertical="top" wrapText="1"/>
    </xf>
    <xf numFmtId="0" fontId="13" fillId="2" borderId="4" xfId="1" applyNumberFormat="1" applyFont="1" applyFill="1" applyBorder="1" applyAlignment="1">
      <alignment horizontal="center" vertical="top" wrapText="1"/>
    </xf>
    <xf numFmtId="0" fontId="13" fillId="2" borderId="6" xfId="1" applyNumberFormat="1" applyFont="1" applyFill="1" applyBorder="1" applyAlignment="1">
      <alignment horizontal="center" vertical="top" wrapText="1"/>
    </xf>
    <xf numFmtId="0" fontId="4" fillId="0" borderId="1" xfId="1" applyNumberFormat="1" applyFont="1" applyBorder="1" applyAlignment="1">
      <alignment horizontal="left" vertical="top" wrapText="1"/>
    </xf>
    <xf numFmtId="0" fontId="4" fillId="0" borderId="1" xfId="1" applyNumberFormat="1" applyFont="1" applyFill="1" applyBorder="1" applyAlignment="1">
      <alignment horizontal="center" vertical="top" wrapText="1"/>
    </xf>
    <xf numFmtId="0" fontId="7" fillId="0" borderId="0" xfId="1" applyNumberFormat="1" applyFont="1" applyAlignment="1">
      <alignment horizontal="right" vertical="center" wrapText="1"/>
    </xf>
    <xf numFmtId="0" fontId="48" fillId="0" borderId="0" xfId="1" applyNumberFormat="1" applyFont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top"/>
    </xf>
    <xf numFmtId="0" fontId="9" fillId="4" borderId="1" xfId="0" applyFont="1" applyFill="1" applyBorder="1" applyAlignment="1">
      <alignment horizontal="center" vertical="center" wrapText="1"/>
    </xf>
    <xf numFmtId="2" fontId="40" fillId="4" borderId="1" xfId="0" applyNumberFormat="1" applyFont="1" applyFill="1" applyBorder="1" applyAlignment="1">
      <alignment horizontal="center" vertical="top" wrapText="1"/>
    </xf>
    <xf numFmtId="0" fontId="16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4" fontId="13" fillId="3" borderId="3" xfId="0" applyNumberFormat="1" applyFont="1" applyFill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165" fontId="20" fillId="3" borderId="0" xfId="0" applyNumberFormat="1" applyFont="1" applyFill="1" applyAlignment="1">
      <alignment vertical="center"/>
    </xf>
    <xf numFmtId="165" fontId="20" fillId="3" borderId="0" xfId="0" applyNumberFormat="1" applyFont="1" applyFill="1"/>
    <xf numFmtId="0" fontId="16" fillId="4" borderId="16" xfId="0" applyFont="1" applyFill="1" applyBorder="1" applyAlignment="1">
      <alignment horizontal="center" vertical="center" wrapText="1"/>
    </xf>
    <xf numFmtId="2" fontId="16" fillId="4" borderId="8" xfId="0" applyNumberFormat="1" applyFont="1" applyFill="1" applyBorder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32" fillId="4" borderId="1" xfId="1" applyNumberFormat="1" applyFont="1" applyFill="1" applyBorder="1" applyAlignment="1">
      <alignment horizontal="center" vertical="top" wrapText="1"/>
    </xf>
    <xf numFmtId="168" fontId="7" fillId="4" borderId="1" xfId="1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Обычный_Земельные участки на 27.02.2010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1056;&#1077;&#1077;&#1089;&#1090;&#1088;%20&#1084;&#1091;&#1085;&#1080;&#1094;&#1080;&#1087;.&#1089;&#1086;&#1073;&#1089;&#1090;.%20&#1085;&#1072;%2001.01.20&#1075;.&#1048;&#1057;&#1055;&#1056;&#1040;&#1042;&#1051;&#1045;&#1053;.!/&#1085;&#1072;%2001.01.2023%20&#1075;.%20&#1055;&#1086;&#1089;&#1083;&#1077;&#1076;&#1085;&#1080;&#1081;/&#8470;234-1&#1052;&#1091;&#1085;&#1080;&#1094;&#1080;&#1087;&#1072;&#1083;&#1100;&#1085;&#1099;&#1081;%20&#1088;&#1077;&#1077;&#1089;&#1090;&#1088;%20&#1080;&#1084;&#1091;&#1097;&#1077;&#1089;&#1090;&#1074;&#1072;%20&#1085;&#1072;%2001.01.2023&#1075;.&#1055;&#1056;&#1040;&#1042;&#1048;&#1051;&#1068;&#1053;&#1067;&#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едвижимое имущество"/>
      <sheetName val="Движимое имущество раздел 2"/>
      <sheetName val="Лист3"/>
      <sheetName val="Лист 4"/>
      <sheetName val="Лист 5"/>
      <sheetName val="Лист 6"/>
    </sheetNames>
    <sheetDataSet>
      <sheetData sheetId="0">
        <row r="20">
          <cell r="E20">
            <v>62.4</v>
          </cell>
        </row>
        <row r="59">
          <cell r="F59">
            <v>2102350.25</v>
          </cell>
        </row>
      </sheetData>
      <sheetData sheetId="1">
        <row r="26">
          <cell r="C26">
            <v>446664</v>
          </cell>
          <cell r="D26">
            <v>102884.76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8"/>
  <sheetViews>
    <sheetView tabSelected="1" topLeftCell="A157" workbookViewId="0">
      <selection activeCell="F61" sqref="F61"/>
    </sheetView>
  </sheetViews>
  <sheetFormatPr defaultColWidth="9.140625" defaultRowHeight="15" x14ac:dyDescent="0.25"/>
  <cols>
    <col min="1" max="1" width="5.28515625" style="1" customWidth="1"/>
    <col min="2" max="2" width="11.42578125" style="2" customWidth="1"/>
    <col min="3" max="3" width="17.28515625" style="134" customWidth="1"/>
    <col min="4" max="4" width="15.7109375" style="1" customWidth="1"/>
    <col min="5" max="5" width="10.140625" style="135" customWidth="1"/>
    <col min="6" max="6" width="12.85546875" style="135" customWidth="1"/>
    <col min="7" max="7" width="11" style="1" customWidth="1"/>
    <col min="8" max="8" width="15.5703125" style="1" customWidth="1"/>
    <col min="9" max="9" width="11.85546875" style="135" customWidth="1"/>
    <col min="10" max="10" width="14" style="136" customWidth="1"/>
    <col min="11" max="11" width="12.42578125" style="134" customWidth="1"/>
    <col min="12" max="12" width="8.140625" style="1" customWidth="1"/>
    <col min="13" max="13" width="16" style="1" customWidth="1"/>
    <col min="14" max="14" width="15.28515625" style="1" customWidth="1"/>
    <col min="15" max="15" width="15.140625" style="1" customWidth="1"/>
    <col min="16" max="16" width="11.85546875" style="1" customWidth="1"/>
    <col min="17" max="17" width="13.5703125" style="1" customWidth="1"/>
    <col min="18" max="16384" width="9.140625" style="1"/>
  </cols>
  <sheetData>
    <row r="1" spans="1:13" ht="15.75" x14ac:dyDescent="0.25">
      <c r="C1" s="3"/>
      <c r="D1" s="4"/>
      <c r="E1" s="5"/>
      <c r="F1" s="5"/>
      <c r="G1" s="4"/>
      <c r="H1" s="413" t="s">
        <v>0</v>
      </c>
      <c r="I1" s="414"/>
      <c r="J1" s="414"/>
      <c r="K1" s="6"/>
      <c r="L1" s="7"/>
    </row>
    <row r="2" spans="1:13" ht="15.75" x14ac:dyDescent="0.25">
      <c r="C2" s="3"/>
      <c r="D2" s="4"/>
      <c r="E2" s="5"/>
      <c r="F2" s="5"/>
      <c r="G2" s="4"/>
      <c r="H2" s="415" t="s">
        <v>1</v>
      </c>
      <c r="I2" s="414"/>
      <c r="J2" s="414"/>
      <c r="K2" s="6"/>
      <c r="L2" s="7"/>
    </row>
    <row r="3" spans="1:13" ht="15.75" x14ac:dyDescent="0.25">
      <c r="C3" s="3"/>
      <c r="D3" s="4"/>
      <c r="E3" s="5"/>
      <c r="F3" s="5"/>
      <c r="G3" s="4"/>
      <c r="H3" s="416" t="s">
        <v>2</v>
      </c>
      <c r="I3" s="414"/>
      <c r="J3" s="414"/>
      <c r="K3" s="6"/>
      <c r="L3" s="7"/>
    </row>
    <row r="4" spans="1:13" ht="15.75" x14ac:dyDescent="0.25">
      <c r="C4" s="3"/>
      <c r="D4" s="4"/>
      <c r="E4" s="5"/>
      <c r="F4" s="5"/>
      <c r="G4" s="4"/>
      <c r="H4" s="417" t="s">
        <v>355</v>
      </c>
      <c r="I4" s="418"/>
      <c r="J4" s="418"/>
      <c r="K4" s="418"/>
      <c r="L4" s="7"/>
    </row>
    <row r="5" spans="1:13" x14ac:dyDescent="0.25">
      <c r="C5" s="3"/>
      <c r="D5" s="4"/>
      <c r="E5" s="5"/>
      <c r="F5" s="5"/>
      <c r="G5" s="4"/>
      <c r="H5" s="4"/>
      <c r="I5" s="5"/>
      <c r="J5" s="8"/>
      <c r="K5" s="3"/>
    </row>
    <row r="6" spans="1:13" ht="15.75" x14ac:dyDescent="0.25">
      <c r="C6" s="9"/>
      <c r="D6" s="10"/>
      <c r="E6" s="11"/>
      <c r="F6" s="12" t="s">
        <v>3</v>
      </c>
      <c r="G6" s="13" t="s">
        <v>4</v>
      </c>
      <c r="H6" s="14"/>
      <c r="I6" s="15"/>
      <c r="J6" s="8"/>
      <c r="K6" s="3"/>
    </row>
    <row r="7" spans="1:13" x14ac:dyDescent="0.25">
      <c r="C7" s="9"/>
      <c r="D7" s="16"/>
      <c r="E7" s="17" t="s">
        <v>5</v>
      </c>
      <c r="F7" s="16"/>
      <c r="G7" s="10"/>
      <c r="H7" s="10"/>
      <c r="I7" s="11"/>
      <c r="J7" s="8"/>
      <c r="K7" s="3"/>
    </row>
    <row r="8" spans="1:13" ht="15.75" x14ac:dyDescent="0.25">
      <c r="C8" s="9"/>
      <c r="D8" s="419" t="s">
        <v>238</v>
      </c>
      <c r="E8" s="414"/>
      <c r="F8" s="414"/>
      <c r="G8" s="414"/>
      <c r="H8" s="414"/>
      <c r="I8" s="414"/>
      <c r="J8" s="8"/>
      <c r="K8" s="3"/>
    </row>
    <row r="9" spans="1:13" ht="15.75" x14ac:dyDescent="0.25">
      <c r="C9" s="3"/>
      <c r="D9" s="4"/>
      <c r="E9" s="5"/>
      <c r="F9" s="15"/>
      <c r="G9" s="4"/>
      <c r="H9" s="4"/>
      <c r="I9" s="5"/>
      <c r="J9" s="8"/>
      <c r="K9" s="3"/>
    </row>
    <row r="10" spans="1:13" ht="15.75" x14ac:dyDescent="0.25">
      <c r="C10" s="3"/>
      <c r="D10" s="4"/>
      <c r="E10" s="5"/>
      <c r="F10" s="15" t="s">
        <v>6</v>
      </c>
      <c r="G10" s="4"/>
      <c r="H10" s="4"/>
      <c r="I10" s="5"/>
      <c r="J10" s="8"/>
      <c r="K10" s="3"/>
    </row>
    <row r="11" spans="1:13" ht="15.75" x14ac:dyDescent="0.25">
      <c r="C11" s="3"/>
      <c r="D11" s="4"/>
      <c r="E11" s="5"/>
      <c r="F11" s="15" t="s">
        <v>7</v>
      </c>
      <c r="G11" s="4"/>
      <c r="H11" s="4"/>
      <c r="I11" s="5"/>
      <c r="J11" s="8"/>
      <c r="K11" s="3"/>
    </row>
    <row r="12" spans="1:13" ht="256.5" x14ac:dyDescent="0.25">
      <c r="A12" s="18" t="s">
        <v>8</v>
      </c>
      <c r="B12" s="18" t="s">
        <v>9</v>
      </c>
      <c r="C12" s="18" t="s">
        <v>10</v>
      </c>
      <c r="D12" s="18" t="s">
        <v>11</v>
      </c>
      <c r="E12" s="18" t="s">
        <v>12</v>
      </c>
      <c r="F12" s="18" t="s">
        <v>13</v>
      </c>
      <c r="G12" s="18" t="s">
        <v>14</v>
      </c>
      <c r="H12" s="18" t="s">
        <v>15</v>
      </c>
      <c r="I12" s="18" t="s">
        <v>16</v>
      </c>
      <c r="J12" s="19" t="s">
        <v>17</v>
      </c>
      <c r="K12" s="18" t="s">
        <v>18</v>
      </c>
      <c r="L12" s="18" t="s">
        <v>19</v>
      </c>
    </row>
    <row r="13" spans="1:13" x14ac:dyDescent="0.25">
      <c r="A13" s="20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1">
        <v>10</v>
      </c>
      <c r="K13" s="20">
        <v>11</v>
      </c>
      <c r="L13" s="20">
        <v>12</v>
      </c>
    </row>
    <row r="14" spans="1:13" s="22" customFormat="1" ht="15.75" x14ac:dyDescent="0.2">
      <c r="A14" s="420" t="s">
        <v>20</v>
      </c>
      <c r="B14" s="421"/>
      <c r="C14" s="421"/>
      <c r="D14" s="421"/>
      <c r="E14" s="421"/>
      <c r="F14" s="421"/>
      <c r="G14" s="421"/>
      <c r="H14" s="421"/>
      <c r="I14" s="421"/>
      <c r="J14" s="421"/>
      <c r="K14" s="421"/>
      <c r="L14" s="421"/>
    </row>
    <row r="15" spans="1:13" s="22" customFormat="1" ht="12.75" x14ac:dyDescent="0.2">
      <c r="A15" s="411">
        <v>1</v>
      </c>
      <c r="B15" s="411" t="s">
        <v>21</v>
      </c>
      <c r="C15" s="424" t="s">
        <v>22</v>
      </c>
      <c r="D15" s="411" t="s">
        <v>23</v>
      </c>
      <c r="E15" s="411" t="s">
        <v>24</v>
      </c>
      <c r="F15" s="412">
        <v>367279.56</v>
      </c>
      <c r="G15" s="411">
        <v>280678.67</v>
      </c>
      <c r="H15" s="422">
        <v>0</v>
      </c>
      <c r="I15" s="423">
        <v>41639</v>
      </c>
      <c r="J15" s="411" t="s">
        <v>25</v>
      </c>
      <c r="K15" s="411" t="s">
        <v>26</v>
      </c>
      <c r="L15" s="411" t="s">
        <v>27</v>
      </c>
      <c r="M15" s="387"/>
    </row>
    <row r="16" spans="1:13" s="22" customFormat="1" ht="12.75" x14ac:dyDescent="0.2">
      <c r="A16" s="411"/>
      <c r="B16" s="411"/>
      <c r="C16" s="425"/>
      <c r="D16" s="411"/>
      <c r="E16" s="411"/>
      <c r="F16" s="412"/>
      <c r="G16" s="411"/>
      <c r="H16" s="422"/>
      <c r="I16" s="423"/>
      <c r="J16" s="411"/>
      <c r="K16" s="411"/>
      <c r="L16" s="411"/>
      <c r="M16" s="23"/>
    </row>
    <row r="17" spans="1:19" s="22" customFormat="1" ht="22.5" customHeight="1" x14ac:dyDescent="0.2">
      <c r="A17" s="411">
        <v>2</v>
      </c>
      <c r="B17" s="411" t="s">
        <v>21</v>
      </c>
      <c r="C17" s="411" t="s">
        <v>28</v>
      </c>
      <c r="D17" s="411" t="s">
        <v>29</v>
      </c>
      <c r="E17" s="411" t="s">
        <v>24</v>
      </c>
      <c r="F17" s="412">
        <v>5500</v>
      </c>
      <c r="G17" s="411">
        <v>5500</v>
      </c>
      <c r="H17" s="422">
        <v>0</v>
      </c>
      <c r="I17" s="423">
        <v>41639</v>
      </c>
      <c r="J17" s="411" t="s">
        <v>30</v>
      </c>
      <c r="K17" s="411" t="s">
        <v>26</v>
      </c>
      <c r="L17" s="411" t="s">
        <v>27</v>
      </c>
      <c r="M17" s="23"/>
    </row>
    <row r="18" spans="1:19" s="22" customFormat="1" ht="100.5" customHeight="1" x14ac:dyDescent="0.2">
      <c r="A18" s="411"/>
      <c r="B18" s="411"/>
      <c r="C18" s="411"/>
      <c r="D18" s="411"/>
      <c r="E18" s="411"/>
      <c r="F18" s="412"/>
      <c r="G18" s="411"/>
      <c r="H18" s="422"/>
      <c r="I18" s="423"/>
      <c r="J18" s="411"/>
      <c r="K18" s="411"/>
      <c r="L18" s="411"/>
      <c r="M18" s="387"/>
    </row>
    <row r="19" spans="1:19" s="22" customFormat="1" ht="100.5" customHeight="1" x14ac:dyDescent="0.2">
      <c r="A19" s="395">
        <v>3</v>
      </c>
      <c r="B19" s="395" t="s">
        <v>31</v>
      </c>
      <c r="C19" s="395" t="s">
        <v>32</v>
      </c>
      <c r="D19" s="395" t="s">
        <v>33</v>
      </c>
      <c r="E19" s="395">
        <v>62.4</v>
      </c>
      <c r="F19" s="401">
        <v>353343.12</v>
      </c>
      <c r="G19" s="395">
        <v>0</v>
      </c>
      <c r="H19" s="395">
        <v>353343.12</v>
      </c>
      <c r="I19" s="402">
        <v>44482</v>
      </c>
      <c r="J19" s="27" t="s">
        <v>34</v>
      </c>
      <c r="K19" s="399" t="s">
        <v>26</v>
      </c>
      <c r="L19" s="395"/>
      <c r="M19" s="387"/>
    </row>
    <row r="20" spans="1:19" s="22" customFormat="1" ht="92.45" customHeight="1" x14ac:dyDescent="0.2">
      <c r="A20" s="24">
        <v>4</v>
      </c>
      <c r="B20" s="24" t="s">
        <v>393</v>
      </c>
      <c r="C20" s="24" t="s">
        <v>394</v>
      </c>
      <c r="D20" s="24" t="s">
        <v>389</v>
      </c>
      <c r="E20" s="405">
        <v>2120.8000000000002</v>
      </c>
      <c r="F20" s="408">
        <v>270000</v>
      </c>
      <c r="G20" s="24">
        <v>0</v>
      </c>
      <c r="H20" s="24">
        <v>1091830.26</v>
      </c>
      <c r="I20" s="26"/>
      <c r="J20" s="27" t="s">
        <v>388</v>
      </c>
      <c r="K20" s="28" t="s">
        <v>26</v>
      </c>
      <c r="L20" s="24"/>
      <c r="M20" s="23"/>
    </row>
    <row r="21" spans="1:19" s="22" customFormat="1" ht="29.25" customHeight="1" x14ac:dyDescent="0.2">
      <c r="A21" s="24"/>
      <c r="B21" s="29" t="s">
        <v>35</v>
      </c>
      <c r="C21" s="24"/>
      <c r="D21" s="24"/>
      <c r="E21" s="24">
        <v>2183.1999999999998</v>
      </c>
      <c r="F21" s="29">
        <f>SUM(F15:F20)</f>
        <v>996122.67999999993</v>
      </c>
      <c r="G21" s="29">
        <v>286178.67</v>
      </c>
      <c r="H21" s="29">
        <f>SUM(H15:H20)</f>
        <v>1445173.38</v>
      </c>
      <c r="I21" s="24"/>
      <c r="J21" s="24"/>
      <c r="K21" s="24"/>
      <c r="L21" s="24"/>
      <c r="M21" s="23"/>
    </row>
    <row r="22" spans="1:19" s="22" customFormat="1" ht="21.75" customHeight="1" x14ac:dyDescent="0.2">
      <c r="A22" s="420" t="s">
        <v>36</v>
      </c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N22" s="30"/>
      <c r="O22" s="31"/>
    </row>
    <row r="23" spans="1:19" s="22" customFormat="1" ht="78" customHeight="1" x14ac:dyDescent="0.2">
      <c r="A23" s="32">
        <v>1</v>
      </c>
      <c r="B23" s="25" t="s">
        <v>37</v>
      </c>
      <c r="C23" s="33" t="s">
        <v>38</v>
      </c>
      <c r="D23" s="34" t="s">
        <v>39</v>
      </c>
      <c r="E23" s="35">
        <v>131.6</v>
      </c>
      <c r="F23" s="36">
        <v>179715.33</v>
      </c>
      <c r="G23" s="36">
        <v>179715.33</v>
      </c>
      <c r="H23" s="37">
        <v>0</v>
      </c>
      <c r="I23" s="38">
        <v>39539</v>
      </c>
      <c r="J23" s="39" t="s">
        <v>40</v>
      </c>
      <c r="K23" s="527" t="s">
        <v>41</v>
      </c>
      <c r="L23" s="41"/>
      <c r="M23" s="23"/>
      <c r="N23" s="42"/>
      <c r="O23" s="42"/>
      <c r="P23" s="42"/>
      <c r="Q23" s="42"/>
      <c r="R23" s="42"/>
      <c r="S23" s="42"/>
    </row>
    <row r="24" spans="1:19" s="22" customFormat="1" ht="78" customHeight="1" x14ac:dyDescent="0.2">
      <c r="A24" s="309">
        <v>2</v>
      </c>
      <c r="B24" s="307" t="s">
        <v>242</v>
      </c>
      <c r="C24" s="310" t="s">
        <v>243</v>
      </c>
      <c r="D24" s="311" t="s">
        <v>244</v>
      </c>
      <c r="E24" s="312">
        <v>68.2</v>
      </c>
      <c r="F24" s="313">
        <v>6436471</v>
      </c>
      <c r="G24" s="313">
        <v>0</v>
      </c>
      <c r="H24" s="309">
        <v>6436471</v>
      </c>
      <c r="I24" s="314">
        <v>45001</v>
      </c>
      <c r="J24" s="315" t="s">
        <v>245</v>
      </c>
      <c r="K24" s="527" t="s">
        <v>41</v>
      </c>
      <c r="L24" s="316"/>
      <c r="M24" s="23"/>
      <c r="N24" s="42"/>
      <c r="O24" s="42"/>
      <c r="P24" s="42"/>
      <c r="Q24" s="42"/>
      <c r="R24" s="42"/>
      <c r="S24" s="42"/>
    </row>
    <row r="25" spans="1:19" s="22" customFormat="1" ht="159.75" customHeight="1" x14ac:dyDescent="0.2">
      <c r="A25" s="32">
        <v>3</v>
      </c>
      <c r="B25" s="25" t="s">
        <v>42</v>
      </c>
      <c r="C25" s="33" t="s">
        <v>43</v>
      </c>
      <c r="D25" s="34" t="s">
        <v>44</v>
      </c>
      <c r="E25" s="35">
        <v>626.6</v>
      </c>
      <c r="F25" s="45">
        <v>381582</v>
      </c>
      <c r="G25" s="45">
        <v>381582</v>
      </c>
      <c r="H25" s="32">
        <v>19986</v>
      </c>
      <c r="I25" s="46">
        <v>43427</v>
      </c>
      <c r="J25" s="27" t="s">
        <v>45</v>
      </c>
      <c r="K25" s="28" t="s">
        <v>26</v>
      </c>
      <c r="L25" s="47"/>
      <c r="M25" s="23"/>
      <c r="N25" s="42"/>
      <c r="O25" s="42"/>
      <c r="P25" s="42"/>
      <c r="Q25" s="42"/>
      <c r="R25" s="42"/>
      <c r="S25" s="42"/>
    </row>
    <row r="26" spans="1:19" s="22" customFormat="1" ht="155.25" customHeight="1" x14ac:dyDescent="0.2">
      <c r="A26" s="32">
        <v>4</v>
      </c>
      <c r="B26" s="25" t="s">
        <v>46</v>
      </c>
      <c r="C26" s="33" t="s">
        <v>43</v>
      </c>
      <c r="D26" s="34" t="s">
        <v>47</v>
      </c>
      <c r="E26" s="35">
        <v>66.400000000000006</v>
      </c>
      <c r="F26" s="45">
        <v>212000</v>
      </c>
      <c r="G26" s="45">
        <v>212000</v>
      </c>
      <c r="H26" s="32">
        <v>212000</v>
      </c>
      <c r="I26" s="46">
        <v>43405</v>
      </c>
      <c r="J26" s="27" t="s">
        <v>48</v>
      </c>
      <c r="K26" s="28" t="s">
        <v>26</v>
      </c>
      <c r="L26" s="47"/>
      <c r="M26" s="23"/>
      <c r="N26" s="42"/>
      <c r="O26" s="42"/>
      <c r="P26" s="42"/>
      <c r="Q26" s="42"/>
      <c r="R26" s="42"/>
      <c r="S26" s="42"/>
    </row>
    <row r="27" spans="1:19" s="22" customFormat="1" ht="159.75" customHeight="1" x14ac:dyDescent="0.2">
      <c r="A27" s="32">
        <v>5</v>
      </c>
      <c r="B27" s="25" t="s">
        <v>49</v>
      </c>
      <c r="C27" s="33" t="s">
        <v>50</v>
      </c>
      <c r="D27" s="34" t="s">
        <v>51</v>
      </c>
      <c r="E27" s="35">
        <v>135.19999999999999</v>
      </c>
      <c r="F27" s="45">
        <v>330797.34999999998</v>
      </c>
      <c r="G27" s="45">
        <v>157599.54999999999</v>
      </c>
      <c r="H27" s="32">
        <v>4421</v>
      </c>
      <c r="I27" s="46">
        <v>43427</v>
      </c>
      <c r="J27" s="27" t="s">
        <v>45</v>
      </c>
      <c r="K27" s="28" t="s">
        <v>26</v>
      </c>
      <c r="L27" s="47"/>
      <c r="M27" s="23"/>
      <c r="N27" s="42"/>
      <c r="O27" s="42"/>
      <c r="P27" s="42"/>
      <c r="Q27" s="42"/>
      <c r="R27" s="42"/>
      <c r="S27" s="42"/>
    </row>
    <row r="28" spans="1:19" s="22" customFormat="1" ht="154.5" customHeight="1" x14ac:dyDescent="0.2">
      <c r="A28" s="32">
        <v>6</v>
      </c>
      <c r="B28" s="25" t="s">
        <v>52</v>
      </c>
      <c r="C28" s="33" t="s">
        <v>53</v>
      </c>
      <c r="D28" s="34" t="s">
        <v>54</v>
      </c>
      <c r="E28" s="35">
        <v>19.100000000000001</v>
      </c>
      <c r="F28" s="45">
        <v>9749</v>
      </c>
      <c r="G28" s="45">
        <v>9749</v>
      </c>
      <c r="H28" s="32">
        <v>9749</v>
      </c>
      <c r="I28" s="46">
        <v>44116</v>
      </c>
      <c r="J28" s="27" t="s">
        <v>45</v>
      </c>
      <c r="K28" s="28" t="s">
        <v>26</v>
      </c>
      <c r="L28" s="47"/>
      <c r="M28" s="23"/>
      <c r="N28" s="42"/>
      <c r="O28" s="42"/>
      <c r="P28" s="42"/>
      <c r="Q28" s="42"/>
      <c r="R28" s="42"/>
      <c r="S28" s="42"/>
    </row>
    <row r="29" spans="1:19" s="22" customFormat="1" ht="161.25" customHeight="1" x14ac:dyDescent="0.2">
      <c r="A29" s="32">
        <v>7</v>
      </c>
      <c r="B29" s="25" t="s">
        <v>55</v>
      </c>
      <c r="C29" s="33" t="s">
        <v>56</v>
      </c>
      <c r="D29" s="34" t="s">
        <v>57</v>
      </c>
      <c r="E29" s="35">
        <v>295.8</v>
      </c>
      <c r="F29" s="45">
        <v>260597</v>
      </c>
      <c r="G29" s="45">
        <v>0</v>
      </c>
      <c r="H29" s="32">
        <v>260597</v>
      </c>
      <c r="I29" s="46">
        <v>44116</v>
      </c>
      <c r="J29" s="27" t="s">
        <v>45</v>
      </c>
      <c r="K29" s="28" t="s">
        <v>26</v>
      </c>
      <c r="L29" s="47"/>
      <c r="M29" s="23"/>
      <c r="N29" s="42"/>
      <c r="O29" s="42"/>
      <c r="P29" s="42"/>
      <c r="Q29" s="42"/>
      <c r="R29" s="42"/>
      <c r="S29" s="42"/>
    </row>
    <row r="30" spans="1:19" s="22" customFormat="1" ht="99" customHeight="1" x14ac:dyDescent="0.2">
      <c r="A30" s="32">
        <v>8</v>
      </c>
      <c r="B30" s="25" t="s">
        <v>58</v>
      </c>
      <c r="C30" s="33" t="s">
        <v>59</v>
      </c>
      <c r="D30" s="34" t="s">
        <v>60</v>
      </c>
      <c r="E30" s="35">
        <v>76.099999999999994</v>
      </c>
      <c r="F30" s="45">
        <v>506202.74</v>
      </c>
      <c r="G30" s="45">
        <v>0</v>
      </c>
      <c r="H30" s="32">
        <v>506202.74</v>
      </c>
      <c r="I30" s="46">
        <v>44482</v>
      </c>
      <c r="J30" s="27" t="s">
        <v>34</v>
      </c>
      <c r="K30" s="28" t="s">
        <v>26</v>
      </c>
      <c r="L30" s="47"/>
      <c r="M30" s="23"/>
      <c r="N30" s="42"/>
      <c r="O30" s="42"/>
      <c r="P30" s="42"/>
      <c r="Q30" s="42"/>
      <c r="R30" s="42"/>
      <c r="S30" s="42"/>
    </row>
    <row r="31" spans="1:19" s="22" customFormat="1" ht="12.75" x14ac:dyDescent="0.2">
      <c r="A31" s="48"/>
      <c r="B31" s="49" t="s">
        <v>372</v>
      </c>
      <c r="C31" s="50"/>
      <c r="D31" s="48"/>
      <c r="E31" s="43">
        <f>SUM(E23:E30)</f>
        <v>1418.9999999999998</v>
      </c>
      <c r="F31" s="43">
        <f>SUM(F23:F30)</f>
        <v>8317114.4199999999</v>
      </c>
      <c r="G31" s="43">
        <f>SUM(G23:G30)</f>
        <v>940645.87999999989</v>
      </c>
      <c r="H31" s="43">
        <f>SUM(H23:H30)</f>
        <v>7449426.7400000002</v>
      </c>
      <c r="I31" s="32"/>
      <c r="J31" s="51"/>
      <c r="K31" s="25"/>
      <c r="L31" s="52"/>
      <c r="N31" s="53"/>
    </row>
    <row r="32" spans="1:19" s="22" customFormat="1" ht="15.75" x14ac:dyDescent="0.2">
      <c r="A32" s="429" t="s">
        <v>62</v>
      </c>
      <c r="B32" s="429"/>
      <c r="C32" s="429"/>
      <c r="D32" s="429"/>
      <c r="E32" s="429"/>
      <c r="F32" s="429"/>
      <c r="G32" s="429"/>
      <c r="H32" s="429"/>
      <c r="I32" s="429"/>
      <c r="J32" s="429"/>
      <c r="K32" s="429"/>
      <c r="L32" s="429"/>
      <c r="M32" s="23"/>
    </row>
    <row r="33" spans="1:13" s="22" customFormat="1" ht="140.25" x14ac:dyDescent="0.2">
      <c r="A33" s="24">
        <v>1</v>
      </c>
      <c r="B33" s="24" t="s">
        <v>63</v>
      </c>
      <c r="C33" s="24" t="s">
        <v>32</v>
      </c>
      <c r="D33" s="24" t="s">
        <v>24</v>
      </c>
      <c r="E33" s="24">
        <v>1.478</v>
      </c>
      <c r="F33" s="54">
        <v>3577696.36</v>
      </c>
      <c r="G33" s="24">
        <v>0</v>
      </c>
      <c r="H33" s="54"/>
      <c r="I33" s="55">
        <v>41548</v>
      </c>
      <c r="J33" s="24" t="s">
        <v>64</v>
      </c>
      <c r="K33" s="25" t="s">
        <v>26</v>
      </c>
      <c r="L33" s="24"/>
      <c r="M33" s="23"/>
    </row>
    <row r="34" spans="1:13" s="22" customFormat="1" ht="140.25" x14ac:dyDescent="0.2">
      <c r="A34" s="24">
        <v>2</v>
      </c>
      <c r="B34" s="24" t="s">
        <v>63</v>
      </c>
      <c r="C34" s="24" t="s">
        <v>65</v>
      </c>
      <c r="D34" s="24" t="s">
        <v>24</v>
      </c>
      <c r="E34" s="24">
        <v>0.19</v>
      </c>
      <c r="F34" s="54">
        <v>602692.99</v>
      </c>
      <c r="G34" s="24">
        <v>0</v>
      </c>
      <c r="H34" s="54"/>
      <c r="I34" s="55">
        <v>41548</v>
      </c>
      <c r="J34" s="24" t="s">
        <v>64</v>
      </c>
      <c r="K34" s="28" t="s">
        <v>26</v>
      </c>
      <c r="L34" s="24"/>
      <c r="M34" s="23"/>
    </row>
    <row r="35" spans="1:13" s="22" customFormat="1" ht="140.25" x14ac:dyDescent="0.2">
      <c r="A35" s="24">
        <v>3</v>
      </c>
      <c r="B35" s="24" t="s">
        <v>63</v>
      </c>
      <c r="C35" s="24" t="s">
        <v>66</v>
      </c>
      <c r="D35" s="24" t="s">
        <v>24</v>
      </c>
      <c r="E35" s="24">
        <v>1.3</v>
      </c>
      <c r="F35" s="54">
        <v>3577696.36</v>
      </c>
      <c r="G35" s="24">
        <v>0</v>
      </c>
      <c r="H35" s="54"/>
      <c r="I35" s="55">
        <v>41548</v>
      </c>
      <c r="J35" s="24" t="s">
        <v>64</v>
      </c>
      <c r="K35" s="24" t="s">
        <v>26</v>
      </c>
      <c r="L35" s="24"/>
      <c r="M35" s="23"/>
    </row>
    <row r="36" spans="1:13" s="22" customFormat="1" ht="127.5" x14ac:dyDescent="0.2">
      <c r="A36" s="24">
        <v>4</v>
      </c>
      <c r="B36" s="24" t="s">
        <v>63</v>
      </c>
      <c r="C36" s="24" t="s">
        <v>67</v>
      </c>
      <c r="D36" s="24" t="s">
        <v>24</v>
      </c>
      <c r="E36" s="24">
        <v>0.89</v>
      </c>
      <c r="F36" s="54">
        <v>602692.99</v>
      </c>
      <c r="G36" s="24">
        <v>0</v>
      </c>
      <c r="H36" s="54"/>
      <c r="I36" s="55">
        <v>41548</v>
      </c>
      <c r="J36" s="24" t="s">
        <v>68</v>
      </c>
      <c r="K36" s="24" t="s">
        <v>26</v>
      </c>
      <c r="L36" s="24"/>
      <c r="M36" s="23"/>
    </row>
    <row r="37" spans="1:13" s="22" customFormat="1" ht="140.25" x14ac:dyDescent="0.2">
      <c r="A37" s="24">
        <v>5</v>
      </c>
      <c r="B37" s="24" t="s">
        <v>63</v>
      </c>
      <c r="C37" s="24" t="s">
        <v>69</v>
      </c>
      <c r="D37" s="24" t="s">
        <v>24</v>
      </c>
      <c r="E37" s="24" t="s">
        <v>24</v>
      </c>
      <c r="F37" s="25">
        <v>1190203.83</v>
      </c>
      <c r="G37" s="24">
        <v>899876.04</v>
      </c>
      <c r="H37" s="24"/>
      <c r="I37" s="55">
        <v>41639</v>
      </c>
      <c r="J37" s="56" t="s">
        <v>70</v>
      </c>
      <c r="K37" s="24" t="s">
        <v>71</v>
      </c>
      <c r="L37" s="24"/>
      <c r="M37" s="23"/>
    </row>
    <row r="38" spans="1:13" s="22" customFormat="1" ht="140.25" x14ac:dyDescent="0.2">
      <c r="A38" s="24">
        <v>6</v>
      </c>
      <c r="B38" s="24" t="s">
        <v>63</v>
      </c>
      <c r="C38" s="24" t="s">
        <v>72</v>
      </c>
      <c r="D38" s="24"/>
      <c r="E38" s="24">
        <v>0.17699999999999999</v>
      </c>
      <c r="F38" s="25">
        <v>724116.88</v>
      </c>
      <c r="G38" s="24" t="s">
        <v>24</v>
      </c>
      <c r="H38" s="25"/>
      <c r="I38" s="55">
        <v>41420</v>
      </c>
      <c r="J38" s="24" t="s">
        <v>73</v>
      </c>
      <c r="K38" s="24" t="s">
        <v>26</v>
      </c>
      <c r="L38" s="24"/>
      <c r="M38" s="23"/>
    </row>
    <row r="39" spans="1:13" s="22" customFormat="1" ht="140.25" x14ac:dyDescent="0.2">
      <c r="A39" s="24">
        <v>7</v>
      </c>
      <c r="B39" s="24" t="s">
        <v>63</v>
      </c>
      <c r="C39" s="24" t="s">
        <v>74</v>
      </c>
      <c r="D39" s="24" t="s">
        <v>75</v>
      </c>
      <c r="E39" s="24">
        <v>0.48499999999999999</v>
      </c>
      <c r="F39" s="25">
        <v>724116.88</v>
      </c>
      <c r="G39" s="24" t="s">
        <v>24</v>
      </c>
      <c r="H39" s="25"/>
      <c r="I39" s="55">
        <v>41420</v>
      </c>
      <c r="J39" s="24" t="s">
        <v>76</v>
      </c>
      <c r="K39" s="24" t="s">
        <v>26</v>
      </c>
      <c r="L39" s="24"/>
      <c r="M39" s="23"/>
    </row>
    <row r="40" spans="1:13" s="22" customFormat="1" ht="12.75" x14ac:dyDescent="0.2">
      <c r="A40" s="411">
        <v>8</v>
      </c>
      <c r="B40" s="424" t="s">
        <v>63</v>
      </c>
      <c r="C40" s="411" t="s">
        <v>65</v>
      </c>
      <c r="D40" s="411" t="s">
        <v>24</v>
      </c>
      <c r="E40" s="411">
        <v>0.90300000000000002</v>
      </c>
      <c r="F40" s="430">
        <v>3695234.42</v>
      </c>
      <c r="G40" s="411" t="s">
        <v>24</v>
      </c>
      <c r="H40" s="430"/>
      <c r="I40" s="426">
        <v>41785</v>
      </c>
      <c r="J40" s="424" t="s">
        <v>77</v>
      </c>
      <c r="K40" s="411" t="s">
        <v>78</v>
      </c>
      <c r="L40" s="411"/>
      <c r="M40" s="23"/>
    </row>
    <row r="41" spans="1:13" s="22" customFormat="1" ht="12.75" x14ac:dyDescent="0.2">
      <c r="A41" s="411"/>
      <c r="B41" s="428"/>
      <c r="C41" s="411"/>
      <c r="D41" s="411"/>
      <c r="E41" s="411"/>
      <c r="F41" s="430"/>
      <c r="G41" s="411"/>
      <c r="H41" s="430"/>
      <c r="I41" s="427"/>
      <c r="J41" s="428"/>
      <c r="K41" s="411"/>
      <c r="L41" s="411"/>
      <c r="M41" s="23"/>
    </row>
    <row r="42" spans="1:13" s="22" customFormat="1" ht="12.75" x14ac:dyDescent="0.2">
      <c r="A42" s="411">
        <v>9</v>
      </c>
      <c r="B42" s="424" t="s">
        <v>63</v>
      </c>
      <c r="C42" s="411" t="s">
        <v>79</v>
      </c>
      <c r="D42" s="411" t="s">
        <v>24</v>
      </c>
      <c r="E42" s="411">
        <v>1.194</v>
      </c>
      <c r="F42" s="430">
        <v>5142453.74</v>
      </c>
      <c r="G42" s="411" t="s">
        <v>24</v>
      </c>
      <c r="H42" s="430"/>
      <c r="I42" s="426">
        <v>41785</v>
      </c>
      <c r="J42" s="424" t="s">
        <v>80</v>
      </c>
      <c r="K42" s="411" t="s">
        <v>26</v>
      </c>
      <c r="L42" s="411"/>
      <c r="M42" s="23"/>
    </row>
    <row r="43" spans="1:13" s="22" customFormat="1" ht="12.75" x14ac:dyDescent="0.2">
      <c r="A43" s="411"/>
      <c r="B43" s="428"/>
      <c r="C43" s="411"/>
      <c r="D43" s="411"/>
      <c r="E43" s="411"/>
      <c r="F43" s="430"/>
      <c r="G43" s="411"/>
      <c r="H43" s="430"/>
      <c r="I43" s="427"/>
      <c r="J43" s="425"/>
      <c r="K43" s="411"/>
      <c r="L43" s="411"/>
      <c r="M43" s="23"/>
    </row>
    <row r="44" spans="1:13" s="22" customFormat="1" ht="12.75" x14ac:dyDescent="0.2">
      <c r="A44" s="411">
        <v>10</v>
      </c>
      <c r="B44" s="424" t="s">
        <v>63</v>
      </c>
      <c r="C44" s="411" t="s">
        <v>69</v>
      </c>
      <c r="D44" s="411" t="s">
        <v>23</v>
      </c>
      <c r="E44" s="411">
        <v>1.3896999999999999</v>
      </c>
      <c r="F44" s="430">
        <v>4974412.0199999996</v>
      </c>
      <c r="G44" s="411" t="s">
        <v>24</v>
      </c>
      <c r="H44" s="430"/>
      <c r="I44" s="426">
        <v>41785</v>
      </c>
      <c r="J44" s="424" t="s">
        <v>80</v>
      </c>
      <c r="K44" s="411" t="s">
        <v>26</v>
      </c>
      <c r="L44" s="411"/>
      <c r="M44" s="23"/>
    </row>
    <row r="45" spans="1:13" s="22" customFormat="1" ht="12.75" x14ac:dyDescent="0.2">
      <c r="A45" s="411"/>
      <c r="B45" s="428"/>
      <c r="C45" s="411"/>
      <c r="D45" s="411"/>
      <c r="E45" s="411"/>
      <c r="F45" s="430"/>
      <c r="G45" s="411"/>
      <c r="H45" s="430"/>
      <c r="I45" s="427"/>
      <c r="J45" s="425"/>
      <c r="K45" s="411"/>
      <c r="L45" s="411"/>
      <c r="M45" s="23"/>
    </row>
    <row r="46" spans="1:13" s="22" customFormat="1" ht="12.75" x14ac:dyDescent="0.2">
      <c r="A46" s="411">
        <v>11</v>
      </c>
      <c r="B46" s="424" t="s">
        <v>81</v>
      </c>
      <c r="C46" s="431" t="s">
        <v>82</v>
      </c>
      <c r="D46" s="411"/>
      <c r="E46" s="411">
        <v>3.7</v>
      </c>
      <c r="F46" s="430">
        <v>17692317.510000002</v>
      </c>
      <c r="G46" s="411"/>
      <c r="H46" s="430"/>
      <c r="I46" s="423">
        <v>43710</v>
      </c>
      <c r="J46" s="424" t="s">
        <v>83</v>
      </c>
      <c r="K46" s="411" t="s">
        <v>84</v>
      </c>
      <c r="L46" s="411"/>
      <c r="M46" s="23"/>
    </row>
    <row r="47" spans="1:13" s="22" customFormat="1" ht="12.75" x14ac:dyDescent="0.2">
      <c r="A47" s="411"/>
      <c r="B47" s="425"/>
      <c r="C47" s="431"/>
      <c r="D47" s="411"/>
      <c r="E47" s="411"/>
      <c r="F47" s="430"/>
      <c r="G47" s="411"/>
      <c r="H47" s="430"/>
      <c r="I47" s="423"/>
      <c r="J47" s="428"/>
      <c r="K47" s="411"/>
      <c r="L47" s="411"/>
      <c r="M47" s="23"/>
    </row>
    <row r="48" spans="1:13" s="22" customFormat="1" ht="12.75" x14ac:dyDescent="0.2">
      <c r="A48" s="411">
        <v>12</v>
      </c>
      <c r="B48" s="424" t="s">
        <v>85</v>
      </c>
      <c r="C48" s="431" t="s">
        <v>86</v>
      </c>
      <c r="D48" s="411"/>
      <c r="E48" s="411">
        <v>0.745</v>
      </c>
      <c r="F48" s="430">
        <v>8803745.8599999994</v>
      </c>
      <c r="G48" s="411"/>
      <c r="H48" s="430"/>
      <c r="I48" s="423">
        <v>43710</v>
      </c>
      <c r="J48" s="424" t="s">
        <v>87</v>
      </c>
      <c r="K48" s="411" t="s">
        <v>88</v>
      </c>
      <c r="L48" s="411"/>
      <c r="M48" s="23"/>
    </row>
    <row r="49" spans="1:14" s="22" customFormat="1" ht="12.75" x14ac:dyDescent="0.2">
      <c r="A49" s="411"/>
      <c r="B49" s="425"/>
      <c r="C49" s="431"/>
      <c r="D49" s="411"/>
      <c r="E49" s="411"/>
      <c r="F49" s="430"/>
      <c r="G49" s="411"/>
      <c r="H49" s="430"/>
      <c r="I49" s="423"/>
      <c r="J49" s="428"/>
      <c r="K49" s="411"/>
      <c r="L49" s="411"/>
      <c r="M49" s="23"/>
    </row>
    <row r="50" spans="1:14" s="22" customFormat="1" ht="12.75" x14ac:dyDescent="0.2">
      <c r="A50" s="411">
        <v>13</v>
      </c>
      <c r="B50" s="411" t="s">
        <v>89</v>
      </c>
      <c r="C50" s="431" t="s">
        <v>90</v>
      </c>
      <c r="D50" s="411"/>
      <c r="E50" s="411">
        <v>1.08</v>
      </c>
      <c r="F50" s="430">
        <v>2770329</v>
      </c>
      <c r="G50" s="411"/>
      <c r="H50" s="430"/>
      <c r="I50" s="423">
        <v>43710</v>
      </c>
      <c r="J50" s="424" t="s">
        <v>91</v>
      </c>
      <c r="K50" s="411" t="s">
        <v>88</v>
      </c>
      <c r="L50" s="411"/>
      <c r="M50" s="23"/>
    </row>
    <row r="51" spans="1:14" s="22" customFormat="1" ht="12.75" x14ac:dyDescent="0.2">
      <c r="A51" s="411"/>
      <c r="B51" s="411"/>
      <c r="C51" s="431"/>
      <c r="D51" s="411"/>
      <c r="E51" s="411"/>
      <c r="F51" s="430"/>
      <c r="G51" s="411"/>
      <c r="H51" s="430"/>
      <c r="I51" s="423"/>
      <c r="J51" s="425"/>
      <c r="K51" s="411"/>
      <c r="L51" s="411"/>
      <c r="M51" s="23"/>
    </row>
    <row r="52" spans="1:14" s="22" customFormat="1" ht="12.75" x14ac:dyDescent="0.2">
      <c r="A52" s="411">
        <v>14</v>
      </c>
      <c r="B52" s="411" t="s">
        <v>92</v>
      </c>
      <c r="C52" s="431" t="s">
        <v>93</v>
      </c>
      <c r="D52" s="411"/>
      <c r="E52" s="411">
        <v>0.75</v>
      </c>
      <c r="F52" s="430">
        <v>4623437.63</v>
      </c>
      <c r="G52" s="411"/>
      <c r="H52" s="430"/>
      <c r="I52" s="423">
        <v>43710</v>
      </c>
      <c r="J52" s="424" t="s">
        <v>68</v>
      </c>
      <c r="K52" s="411" t="s">
        <v>88</v>
      </c>
      <c r="L52" s="411"/>
      <c r="M52" s="23"/>
    </row>
    <row r="53" spans="1:14" s="22" customFormat="1" ht="12.75" x14ac:dyDescent="0.2">
      <c r="A53" s="411"/>
      <c r="B53" s="411"/>
      <c r="C53" s="431"/>
      <c r="D53" s="411"/>
      <c r="E53" s="411"/>
      <c r="F53" s="430"/>
      <c r="G53" s="411"/>
      <c r="H53" s="430"/>
      <c r="I53" s="411"/>
      <c r="J53" s="425"/>
      <c r="K53" s="411"/>
      <c r="L53" s="411"/>
      <c r="M53" s="23"/>
    </row>
    <row r="54" spans="1:14" s="22" customFormat="1" ht="12.75" x14ac:dyDescent="0.2">
      <c r="A54" s="411">
        <v>15</v>
      </c>
      <c r="B54" s="411" t="s">
        <v>92</v>
      </c>
      <c r="C54" s="431" t="s">
        <v>94</v>
      </c>
      <c r="D54" s="411"/>
      <c r="E54" s="411">
        <v>0.4</v>
      </c>
      <c r="F54" s="430">
        <v>2466636.9500000002</v>
      </c>
      <c r="G54" s="411"/>
      <c r="H54" s="430"/>
      <c r="I54" s="423">
        <v>43710</v>
      </c>
      <c r="J54" s="424" t="s">
        <v>68</v>
      </c>
      <c r="K54" s="411" t="s">
        <v>88</v>
      </c>
      <c r="L54" s="411"/>
      <c r="M54" s="23"/>
    </row>
    <row r="55" spans="1:14" s="22" customFormat="1" ht="12.75" x14ac:dyDescent="0.2">
      <c r="A55" s="411"/>
      <c r="B55" s="411"/>
      <c r="C55" s="431"/>
      <c r="D55" s="411"/>
      <c r="E55" s="411"/>
      <c r="F55" s="430"/>
      <c r="G55" s="411"/>
      <c r="H55" s="430"/>
      <c r="I55" s="411"/>
      <c r="J55" s="425"/>
      <c r="K55" s="411"/>
      <c r="L55" s="411"/>
      <c r="M55" s="23"/>
    </row>
    <row r="56" spans="1:14" s="22" customFormat="1" ht="12.75" x14ac:dyDescent="0.2">
      <c r="A56" s="57"/>
      <c r="B56" s="58" t="s">
        <v>35</v>
      </c>
      <c r="C56" s="59"/>
      <c r="D56" s="58"/>
      <c r="E56" s="58"/>
      <c r="F56" s="60">
        <f>SUM(F33:F55)</f>
        <v>61167783.420000009</v>
      </c>
      <c r="G56" s="58">
        <v>899876.04</v>
      </c>
      <c r="H56" s="58">
        <v>0</v>
      </c>
      <c r="I56" s="61"/>
      <c r="J56" s="57"/>
      <c r="K56" s="57"/>
      <c r="L56" s="57"/>
      <c r="M56" s="23"/>
    </row>
    <row r="57" spans="1:14" s="22" customFormat="1" ht="15.75" x14ac:dyDescent="0.2">
      <c r="A57" s="433" t="s">
        <v>95</v>
      </c>
      <c r="B57" s="434"/>
      <c r="C57" s="434"/>
      <c r="D57" s="434"/>
      <c r="E57" s="434"/>
      <c r="F57" s="434"/>
      <c r="G57" s="434"/>
      <c r="H57" s="434"/>
      <c r="I57" s="434"/>
      <c r="J57" s="434"/>
      <c r="K57" s="434"/>
      <c r="L57" s="435"/>
      <c r="M57" s="23"/>
    </row>
    <row r="58" spans="1:14" s="22" customFormat="1" ht="76.5" x14ac:dyDescent="0.2">
      <c r="A58" s="62">
        <v>1</v>
      </c>
      <c r="B58" s="25" t="s">
        <v>96</v>
      </c>
      <c r="C58" s="25" t="s">
        <v>97</v>
      </c>
      <c r="D58" s="63" t="s">
        <v>98</v>
      </c>
      <c r="E58" s="32">
        <v>357.5</v>
      </c>
      <c r="F58" s="35">
        <v>2102350.25</v>
      </c>
      <c r="G58" s="35">
        <v>0</v>
      </c>
      <c r="H58" s="32">
        <v>2102350.25</v>
      </c>
      <c r="I58" s="46">
        <v>44482</v>
      </c>
      <c r="J58" s="27" t="s">
        <v>99</v>
      </c>
      <c r="K58" s="28" t="s">
        <v>26</v>
      </c>
      <c r="L58" s="52"/>
      <c r="M58" s="23"/>
    </row>
    <row r="59" spans="1:14" s="22" customFormat="1" ht="12.75" x14ac:dyDescent="0.2">
      <c r="A59" s="64"/>
      <c r="B59" s="65" t="s">
        <v>100</v>
      </c>
      <c r="C59" s="65"/>
      <c r="D59" s="48"/>
      <c r="E59" s="44">
        <v>357.5</v>
      </c>
      <c r="F59" s="44">
        <v>2102350.25</v>
      </c>
      <c r="G59" s="44">
        <v>0</v>
      </c>
      <c r="H59" s="44">
        <v>2102350.25</v>
      </c>
      <c r="I59" s="66"/>
      <c r="J59" s="67"/>
      <c r="K59" s="65"/>
      <c r="L59" s="52"/>
      <c r="M59" s="23"/>
    </row>
    <row r="60" spans="1:14" s="22" customFormat="1" ht="15.75" x14ac:dyDescent="0.2">
      <c r="A60" s="433" t="s">
        <v>101</v>
      </c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435"/>
      <c r="M60" s="23"/>
    </row>
    <row r="61" spans="1:14" s="22" customFormat="1" ht="270.75" x14ac:dyDescent="0.2">
      <c r="A61" s="19" t="s">
        <v>8</v>
      </c>
      <c r="B61" s="19" t="s">
        <v>102</v>
      </c>
      <c r="C61" s="19" t="s">
        <v>103</v>
      </c>
      <c r="D61" s="19" t="s">
        <v>11</v>
      </c>
      <c r="E61" s="19" t="s">
        <v>104</v>
      </c>
      <c r="F61" s="19" t="s">
        <v>105</v>
      </c>
      <c r="G61" s="19" t="s">
        <v>106</v>
      </c>
      <c r="H61" s="19" t="s">
        <v>15</v>
      </c>
      <c r="I61" s="19" t="s">
        <v>16</v>
      </c>
      <c r="J61" s="19" t="s">
        <v>107</v>
      </c>
      <c r="K61" s="19" t="s">
        <v>18</v>
      </c>
      <c r="L61" s="19" t="s">
        <v>108</v>
      </c>
      <c r="M61" s="68"/>
      <c r="N61" s="68"/>
    </row>
    <row r="62" spans="1:14" s="22" customFormat="1" ht="12.75" x14ac:dyDescent="0.2">
      <c r="A62" s="411">
        <v>1</v>
      </c>
      <c r="B62" s="436" t="s">
        <v>109</v>
      </c>
      <c r="C62" s="411" t="s">
        <v>110</v>
      </c>
      <c r="D62" s="439" t="s">
        <v>111</v>
      </c>
      <c r="E62" s="440">
        <v>1363</v>
      </c>
      <c r="F62" s="441">
        <v>119398.8</v>
      </c>
      <c r="G62" s="412" t="s">
        <v>112</v>
      </c>
      <c r="H62" s="441">
        <v>119398.8</v>
      </c>
      <c r="I62" s="423">
        <v>41638</v>
      </c>
      <c r="J62" s="432" t="s">
        <v>113</v>
      </c>
      <c r="K62" s="411" t="s">
        <v>26</v>
      </c>
      <c r="L62" s="424"/>
      <c r="M62" s="23"/>
      <c r="N62" s="69"/>
    </row>
    <row r="63" spans="1:14" s="22" customFormat="1" ht="12.75" x14ac:dyDescent="0.2">
      <c r="A63" s="411"/>
      <c r="B63" s="437"/>
      <c r="C63" s="438"/>
      <c r="D63" s="439"/>
      <c r="E63" s="440"/>
      <c r="F63" s="441"/>
      <c r="G63" s="412"/>
      <c r="H63" s="441"/>
      <c r="I63" s="411"/>
      <c r="J63" s="428"/>
      <c r="K63" s="411"/>
      <c r="L63" s="428"/>
      <c r="M63" s="23"/>
      <c r="N63" s="69"/>
    </row>
    <row r="64" spans="1:14" s="22" customFormat="1" ht="12.75" x14ac:dyDescent="0.2">
      <c r="A64" s="411">
        <v>2</v>
      </c>
      <c r="B64" s="436" t="s">
        <v>109</v>
      </c>
      <c r="C64" s="431" t="s">
        <v>114</v>
      </c>
      <c r="D64" s="439" t="s">
        <v>115</v>
      </c>
      <c r="E64" s="440">
        <v>1449</v>
      </c>
      <c r="F64" s="441">
        <v>126932.4</v>
      </c>
      <c r="G64" s="412" t="s">
        <v>112</v>
      </c>
      <c r="H64" s="441">
        <v>126932.4</v>
      </c>
      <c r="I64" s="423">
        <v>41900</v>
      </c>
      <c r="J64" s="432" t="s">
        <v>116</v>
      </c>
      <c r="K64" s="411" t="s">
        <v>26</v>
      </c>
      <c r="L64" s="411"/>
      <c r="M64" s="23"/>
      <c r="N64" s="69"/>
    </row>
    <row r="65" spans="1:14" s="22" customFormat="1" ht="12.75" x14ac:dyDescent="0.2">
      <c r="A65" s="411"/>
      <c r="B65" s="437"/>
      <c r="C65" s="431"/>
      <c r="D65" s="439"/>
      <c r="E65" s="440"/>
      <c r="F65" s="441"/>
      <c r="G65" s="412"/>
      <c r="H65" s="441"/>
      <c r="I65" s="411"/>
      <c r="J65" s="428"/>
      <c r="K65" s="411"/>
      <c r="L65" s="411"/>
      <c r="M65" s="23"/>
      <c r="N65" s="69"/>
    </row>
    <row r="66" spans="1:14" s="22" customFormat="1" ht="51" x14ac:dyDescent="0.2">
      <c r="A66" s="24">
        <v>3</v>
      </c>
      <c r="B66" s="70" t="s">
        <v>109</v>
      </c>
      <c r="C66" s="24" t="s">
        <v>117</v>
      </c>
      <c r="D66" s="71" t="s">
        <v>118</v>
      </c>
      <c r="E66" s="72">
        <v>5500</v>
      </c>
      <c r="F66" s="73">
        <v>292270</v>
      </c>
      <c r="G66" s="28" t="s">
        <v>112</v>
      </c>
      <c r="H66" s="73">
        <v>292270</v>
      </c>
      <c r="I66" s="55">
        <v>41711</v>
      </c>
      <c r="J66" s="28" t="s">
        <v>119</v>
      </c>
      <c r="K66" s="24" t="s">
        <v>26</v>
      </c>
      <c r="L66" s="24"/>
      <c r="M66" s="23"/>
      <c r="N66" s="69"/>
    </row>
    <row r="67" spans="1:14" s="22" customFormat="1" ht="51" x14ac:dyDescent="0.2">
      <c r="A67" s="24">
        <v>4</v>
      </c>
      <c r="B67" s="70" t="s">
        <v>109</v>
      </c>
      <c r="C67" s="24" t="s">
        <v>117</v>
      </c>
      <c r="D67" s="71" t="s">
        <v>120</v>
      </c>
      <c r="E67" s="72">
        <v>4508</v>
      </c>
      <c r="F67" s="73">
        <v>239555.12</v>
      </c>
      <c r="G67" s="28" t="s">
        <v>112</v>
      </c>
      <c r="H67" s="73">
        <v>239555.12</v>
      </c>
      <c r="I67" s="55">
        <v>41711</v>
      </c>
      <c r="J67" s="28" t="s">
        <v>121</v>
      </c>
      <c r="K67" s="24" t="s">
        <v>26</v>
      </c>
      <c r="L67" s="24"/>
      <c r="M67" s="23"/>
      <c r="N67" s="69"/>
    </row>
    <row r="68" spans="1:14" s="22" customFormat="1" ht="51" x14ac:dyDescent="0.2">
      <c r="A68" s="24">
        <v>5</v>
      </c>
      <c r="B68" s="74" t="s">
        <v>109</v>
      </c>
      <c r="C68" s="75" t="s">
        <v>122</v>
      </c>
      <c r="D68" s="71" t="s">
        <v>123</v>
      </c>
      <c r="E68" s="72">
        <v>1800</v>
      </c>
      <c r="F68" s="73">
        <v>157680</v>
      </c>
      <c r="G68" s="28" t="s">
        <v>112</v>
      </c>
      <c r="H68" s="73">
        <v>157680</v>
      </c>
      <c r="I68" s="55">
        <v>41579</v>
      </c>
      <c r="J68" s="28" t="s">
        <v>124</v>
      </c>
      <c r="K68" s="24" t="s">
        <v>26</v>
      </c>
      <c r="L68" s="24"/>
      <c r="M68" s="23"/>
      <c r="N68" s="69"/>
    </row>
    <row r="69" spans="1:14" s="22" customFormat="1" ht="12.75" x14ac:dyDescent="0.2">
      <c r="A69" s="411">
        <v>6</v>
      </c>
      <c r="B69" s="442" t="s">
        <v>109</v>
      </c>
      <c r="C69" s="411" t="s">
        <v>122</v>
      </c>
      <c r="D69" s="439" t="s">
        <v>125</v>
      </c>
      <c r="E69" s="440">
        <v>2500</v>
      </c>
      <c r="F69" s="441">
        <v>157000</v>
      </c>
      <c r="G69" s="412" t="s">
        <v>112</v>
      </c>
      <c r="H69" s="441">
        <v>157000</v>
      </c>
      <c r="I69" s="423">
        <v>41583</v>
      </c>
      <c r="J69" s="432" t="s">
        <v>126</v>
      </c>
      <c r="K69" s="411" t="s">
        <v>26</v>
      </c>
      <c r="L69" s="411"/>
      <c r="M69" s="23"/>
      <c r="N69" s="69"/>
    </row>
    <row r="70" spans="1:14" s="22" customFormat="1" ht="12.75" x14ac:dyDescent="0.2">
      <c r="A70" s="411"/>
      <c r="B70" s="428"/>
      <c r="C70" s="411"/>
      <c r="D70" s="439"/>
      <c r="E70" s="440"/>
      <c r="F70" s="441"/>
      <c r="G70" s="412"/>
      <c r="H70" s="441"/>
      <c r="I70" s="411"/>
      <c r="J70" s="428"/>
      <c r="K70" s="411"/>
      <c r="L70" s="411"/>
      <c r="M70" s="23"/>
      <c r="N70" s="69"/>
    </row>
    <row r="71" spans="1:14" s="22" customFormat="1" ht="51" x14ac:dyDescent="0.2">
      <c r="A71" s="24">
        <v>7</v>
      </c>
      <c r="B71" s="70" t="s">
        <v>109</v>
      </c>
      <c r="C71" s="56" t="s">
        <v>127</v>
      </c>
      <c r="D71" s="71" t="s">
        <v>128</v>
      </c>
      <c r="E71" s="72">
        <v>5000</v>
      </c>
      <c r="F71" s="73">
        <v>249500</v>
      </c>
      <c r="G71" s="28" t="s">
        <v>112</v>
      </c>
      <c r="H71" s="73">
        <v>249500</v>
      </c>
      <c r="I71" s="55">
        <v>41564</v>
      </c>
      <c r="J71" s="28" t="s">
        <v>129</v>
      </c>
      <c r="K71" s="24" t="s">
        <v>26</v>
      </c>
      <c r="L71" s="24"/>
      <c r="M71" s="23"/>
      <c r="N71" s="69"/>
    </row>
    <row r="72" spans="1:14" s="22" customFormat="1" ht="51" x14ac:dyDescent="0.2">
      <c r="A72" s="24">
        <v>8</v>
      </c>
      <c r="B72" s="28" t="s">
        <v>130</v>
      </c>
      <c r="C72" s="56" t="s">
        <v>131</v>
      </c>
      <c r="D72" s="71" t="s">
        <v>132</v>
      </c>
      <c r="E72" s="72">
        <v>4910</v>
      </c>
      <c r="F72" s="73">
        <v>38192.81</v>
      </c>
      <c r="G72" s="28" t="s">
        <v>112</v>
      </c>
      <c r="H72" s="73">
        <v>38192.81</v>
      </c>
      <c r="I72" s="55">
        <v>41948</v>
      </c>
      <c r="J72" s="28" t="s">
        <v>133</v>
      </c>
      <c r="K72" s="24" t="s">
        <v>26</v>
      </c>
      <c r="L72" s="24"/>
      <c r="M72" s="23"/>
      <c r="N72" s="69"/>
    </row>
    <row r="73" spans="1:14" s="22" customFormat="1" ht="12.75" x14ac:dyDescent="0.2">
      <c r="A73" s="411">
        <v>9</v>
      </c>
      <c r="B73" s="411" t="s">
        <v>130</v>
      </c>
      <c r="C73" s="411" t="s">
        <v>134</v>
      </c>
      <c r="D73" s="439" t="s">
        <v>135</v>
      </c>
      <c r="E73" s="440">
        <v>2623</v>
      </c>
      <c r="F73" s="441">
        <v>38111.85</v>
      </c>
      <c r="G73" s="412" t="s">
        <v>112</v>
      </c>
      <c r="H73" s="441">
        <v>38111.85</v>
      </c>
      <c r="I73" s="423">
        <v>41948</v>
      </c>
      <c r="J73" s="432" t="s">
        <v>136</v>
      </c>
      <c r="K73" s="411" t="s">
        <v>26</v>
      </c>
      <c r="L73" s="424"/>
      <c r="M73" s="23"/>
      <c r="N73" s="69"/>
    </row>
    <row r="74" spans="1:14" s="22" customFormat="1" ht="12.75" x14ac:dyDescent="0.2">
      <c r="A74" s="411"/>
      <c r="B74" s="411"/>
      <c r="C74" s="411"/>
      <c r="D74" s="439"/>
      <c r="E74" s="440"/>
      <c r="F74" s="441"/>
      <c r="G74" s="412"/>
      <c r="H74" s="441"/>
      <c r="I74" s="411"/>
      <c r="J74" s="428"/>
      <c r="K74" s="411"/>
      <c r="L74" s="425"/>
      <c r="M74" s="23"/>
      <c r="N74" s="69"/>
    </row>
    <row r="75" spans="1:14" s="22" customFormat="1" ht="12.75" x14ac:dyDescent="0.2">
      <c r="A75" s="411">
        <v>10</v>
      </c>
      <c r="B75" s="411" t="s">
        <v>130</v>
      </c>
      <c r="C75" s="411" t="s">
        <v>137</v>
      </c>
      <c r="D75" s="439" t="s">
        <v>138</v>
      </c>
      <c r="E75" s="440">
        <v>1062</v>
      </c>
      <c r="F75" s="441">
        <v>38056.589999999997</v>
      </c>
      <c r="G75" s="412" t="s">
        <v>112</v>
      </c>
      <c r="H75" s="441">
        <v>38056.589999999997</v>
      </c>
      <c r="I75" s="423">
        <v>41948</v>
      </c>
      <c r="J75" s="432" t="s">
        <v>139</v>
      </c>
      <c r="K75" s="411" t="s">
        <v>26</v>
      </c>
      <c r="L75" s="411"/>
      <c r="M75" s="23"/>
      <c r="N75" s="69"/>
    </row>
    <row r="76" spans="1:14" s="22" customFormat="1" ht="12.75" x14ac:dyDescent="0.2">
      <c r="A76" s="411"/>
      <c r="B76" s="411"/>
      <c r="C76" s="411"/>
      <c r="D76" s="439"/>
      <c r="E76" s="440"/>
      <c r="F76" s="441"/>
      <c r="G76" s="412"/>
      <c r="H76" s="441"/>
      <c r="I76" s="411"/>
      <c r="J76" s="443"/>
      <c r="K76" s="411"/>
      <c r="L76" s="411"/>
      <c r="M76" s="23"/>
      <c r="N76" s="69"/>
    </row>
    <row r="77" spans="1:14" s="22" customFormat="1" ht="12.75" x14ac:dyDescent="0.2">
      <c r="A77" s="411"/>
      <c r="B77" s="411"/>
      <c r="C77" s="411"/>
      <c r="D77" s="439"/>
      <c r="E77" s="440"/>
      <c r="F77" s="441"/>
      <c r="G77" s="412"/>
      <c r="H77" s="441"/>
      <c r="I77" s="411"/>
      <c r="J77" s="428"/>
      <c r="K77" s="411"/>
      <c r="L77" s="411"/>
      <c r="M77" s="23"/>
      <c r="N77" s="69"/>
    </row>
    <row r="78" spans="1:14" s="22" customFormat="1" ht="12.75" x14ac:dyDescent="0.2">
      <c r="A78" s="411">
        <v>11</v>
      </c>
      <c r="B78" s="424" t="s">
        <v>130</v>
      </c>
      <c r="C78" s="424" t="s">
        <v>140</v>
      </c>
      <c r="D78" s="439" t="s">
        <v>141</v>
      </c>
      <c r="E78" s="440">
        <v>2797</v>
      </c>
      <c r="F78" s="441">
        <v>38118.01</v>
      </c>
      <c r="G78" s="412" t="s">
        <v>112</v>
      </c>
      <c r="H78" s="441">
        <v>38118.01</v>
      </c>
      <c r="I78" s="423">
        <v>41948</v>
      </c>
      <c r="J78" s="432" t="s">
        <v>142</v>
      </c>
      <c r="K78" s="411" t="s">
        <v>26</v>
      </c>
      <c r="L78" s="411"/>
      <c r="M78" s="23"/>
      <c r="N78" s="69"/>
    </row>
    <row r="79" spans="1:14" s="22" customFormat="1" ht="12.75" x14ac:dyDescent="0.2">
      <c r="A79" s="411"/>
      <c r="B79" s="428"/>
      <c r="C79" s="428"/>
      <c r="D79" s="439"/>
      <c r="E79" s="440"/>
      <c r="F79" s="441"/>
      <c r="G79" s="412"/>
      <c r="H79" s="441"/>
      <c r="I79" s="411"/>
      <c r="J79" s="428"/>
      <c r="K79" s="411"/>
      <c r="L79" s="411"/>
      <c r="M79" s="23"/>
      <c r="N79" s="69"/>
    </row>
    <row r="80" spans="1:14" s="22" customFormat="1" ht="12.75" x14ac:dyDescent="0.2">
      <c r="A80" s="411">
        <v>12</v>
      </c>
      <c r="B80" s="411" t="s">
        <v>130</v>
      </c>
      <c r="C80" s="411" t="s">
        <v>143</v>
      </c>
      <c r="D80" s="439" t="s">
        <v>144</v>
      </c>
      <c r="E80" s="440">
        <v>21644</v>
      </c>
      <c r="F80" s="441">
        <v>38785.199999999997</v>
      </c>
      <c r="G80" s="412" t="s">
        <v>112</v>
      </c>
      <c r="H80" s="441">
        <v>38785.199999999997</v>
      </c>
      <c r="I80" s="423">
        <v>41948</v>
      </c>
      <c r="J80" s="432" t="s">
        <v>145</v>
      </c>
      <c r="K80" s="411" t="s">
        <v>26</v>
      </c>
      <c r="L80" s="411"/>
      <c r="M80" s="23"/>
      <c r="N80" s="69"/>
    </row>
    <row r="81" spans="1:14" s="22" customFormat="1" ht="12.75" x14ac:dyDescent="0.2">
      <c r="A81" s="411"/>
      <c r="B81" s="411"/>
      <c r="C81" s="411"/>
      <c r="D81" s="439"/>
      <c r="E81" s="440"/>
      <c r="F81" s="441"/>
      <c r="G81" s="412"/>
      <c r="H81" s="441"/>
      <c r="I81" s="411"/>
      <c r="J81" s="443"/>
      <c r="K81" s="411"/>
      <c r="L81" s="411"/>
      <c r="M81" s="23"/>
      <c r="N81" s="69"/>
    </row>
    <row r="82" spans="1:14" s="22" customFormat="1" ht="12.75" x14ac:dyDescent="0.2">
      <c r="A82" s="411"/>
      <c r="B82" s="411"/>
      <c r="C82" s="411"/>
      <c r="D82" s="439"/>
      <c r="E82" s="440"/>
      <c r="F82" s="441"/>
      <c r="G82" s="412"/>
      <c r="H82" s="441"/>
      <c r="I82" s="411"/>
      <c r="J82" s="428"/>
      <c r="K82" s="411"/>
      <c r="L82" s="411"/>
      <c r="M82" s="23"/>
      <c r="N82" s="69"/>
    </row>
    <row r="83" spans="1:14" s="22" customFormat="1" ht="12.75" x14ac:dyDescent="0.2">
      <c r="A83" s="411">
        <v>13</v>
      </c>
      <c r="B83" s="411" t="s">
        <v>146</v>
      </c>
      <c r="C83" s="411" t="s">
        <v>147</v>
      </c>
      <c r="D83" s="439" t="s">
        <v>148</v>
      </c>
      <c r="E83" s="440">
        <v>9810</v>
      </c>
      <c r="F83" s="441">
        <v>38366.269999999997</v>
      </c>
      <c r="G83" s="412" t="s">
        <v>112</v>
      </c>
      <c r="H83" s="441">
        <v>38366.269999999997</v>
      </c>
      <c r="I83" s="423">
        <v>41948</v>
      </c>
      <c r="J83" s="432" t="s">
        <v>139</v>
      </c>
      <c r="K83" s="411" t="s">
        <v>26</v>
      </c>
      <c r="L83" s="411"/>
      <c r="M83" s="23"/>
      <c r="N83" s="69"/>
    </row>
    <row r="84" spans="1:14" s="22" customFormat="1" ht="12.75" x14ac:dyDescent="0.2">
      <c r="A84" s="411"/>
      <c r="B84" s="411"/>
      <c r="C84" s="411"/>
      <c r="D84" s="439"/>
      <c r="E84" s="445"/>
      <c r="F84" s="444"/>
      <c r="G84" s="412"/>
      <c r="H84" s="444"/>
      <c r="I84" s="423"/>
      <c r="J84" s="428"/>
      <c r="K84" s="411"/>
      <c r="L84" s="411"/>
      <c r="M84" s="23"/>
      <c r="N84" s="69"/>
    </row>
    <row r="85" spans="1:14" s="22" customFormat="1" ht="12.75" x14ac:dyDescent="0.2">
      <c r="A85" s="411">
        <v>14</v>
      </c>
      <c r="B85" s="424" t="s">
        <v>149</v>
      </c>
      <c r="C85" s="424" t="s">
        <v>147</v>
      </c>
      <c r="D85" s="439" t="s">
        <v>150</v>
      </c>
      <c r="E85" s="440">
        <v>1300</v>
      </c>
      <c r="F85" s="441">
        <v>627497</v>
      </c>
      <c r="G85" s="412" t="s">
        <v>112</v>
      </c>
      <c r="H85" s="441">
        <v>627497</v>
      </c>
      <c r="I85" s="423">
        <v>41948</v>
      </c>
      <c r="J85" s="432" t="s">
        <v>151</v>
      </c>
      <c r="K85" s="411" t="s">
        <v>26</v>
      </c>
      <c r="L85" s="411"/>
      <c r="M85" s="23"/>
      <c r="N85" s="69"/>
    </row>
    <row r="86" spans="1:14" s="22" customFormat="1" ht="12.75" x14ac:dyDescent="0.2">
      <c r="A86" s="411"/>
      <c r="B86" s="428"/>
      <c r="C86" s="428"/>
      <c r="D86" s="439"/>
      <c r="E86" s="440"/>
      <c r="F86" s="441"/>
      <c r="G86" s="412"/>
      <c r="H86" s="441"/>
      <c r="I86" s="411"/>
      <c r="J86" s="428"/>
      <c r="K86" s="411"/>
      <c r="L86" s="411"/>
      <c r="M86" s="23"/>
      <c r="N86" s="69"/>
    </row>
    <row r="87" spans="1:14" s="22" customFormat="1" ht="12.75" x14ac:dyDescent="0.2">
      <c r="A87" s="411">
        <v>15</v>
      </c>
      <c r="B87" s="436" t="s">
        <v>109</v>
      </c>
      <c r="C87" s="411" t="s">
        <v>152</v>
      </c>
      <c r="D87" s="439" t="s">
        <v>153</v>
      </c>
      <c r="E87" s="440">
        <v>5000</v>
      </c>
      <c r="F87" s="441">
        <v>249500</v>
      </c>
      <c r="G87" s="412" t="s">
        <v>112</v>
      </c>
      <c r="H87" s="441">
        <v>249500</v>
      </c>
      <c r="I87" s="423">
        <v>44116</v>
      </c>
      <c r="J87" s="432" t="s">
        <v>154</v>
      </c>
      <c r="K87" s="411" t="s">
        <v>26</v>
      </c>
      <c r="L87" s="446"/>
      <c r="M87" s="23"/>
      <c r="N87" s="69"/>
    </row>
    <row r="88" spans="1:14" s="22" customFormat="1" ht="12.75" x14ac:dyDescent="0.2">
      <c r="A88" s="438"/>
      <c r="B88" s="437"/>
      <c r="C88" s="438"/>
      <c r="D88" s="448"/>
      <c r="E88" s="445"/>
      <c r="F88" s="444"/>
      <c r="G88" s="412"/>
      <c r="H88" s="444"/>
      <c r="I88" s="438"/>
      <c r="J88" s="428"/>
      <c r="K88" s="411"/>
      <c r="L88" s="447"/>
      <c r="M88" s="23"/>
      <c r="N88" s="69"/>
    </row>
    <row r="89" spans="1:14" s="22" customFormat="1" ht="12.75" x14ac:dyDescent="0.2">
      <c r="A89" s="411">
        <v>16</v>
      </c>
      <c r="B89" s="411" t="s">
        <v>155</v>
      </c>
      <c r="C89" s="411" t="s">
        <v>156</v>
      </c>
      <c r="D89" s="439" t="s">
        <v>157</v>
      </c>
      <c r="E89" s="440">
        <v>2391</v>
      </c>
      <c r="F89" s="441">
        <v>1242530.97</v>
      </c>
      <c r="G89" s="412" t="s">
        <v>112</v>
      </c>
      <c r="H89" s="441">
        <v>1242530.97</v>
      </c>
      <c r="I89" s="423">
        <v>43790</v>
      </c>
      <c r="J89" s="432" t="s">
        <v>158</v>
      </c>
      <c r="K89" s="411" t="s">
        <v>26</v>
      </c>
      <c r="L89" s="411">
        <v>1</v>
      </c>
      <c r="M89" s="23"/>
      <c r="N89" s="69"/>
    </row>
    <row r="90" spans="1:14" s="22" customFormat="1" ht="12.75" x14ac:dyDescent="0.2">
      <c r="A90" s="411"/>
      <c r="B90" s="411"/>
      <c r="C90" s="449"/>
      <c r="D90" s="439"/>
      <c r="E90" s="440"/>
      <c r="F90" s="441"/>
      <c r="G90" s="412"/>
      <c r="H90" s="441"/>
      <c r="I90" s="411"/>
      <c r="J90" s="428"/>
      <c r="K90" s="411"/>
      <c r="L90" s="411"/>
      <c r="M90" s="23"/>
      <c r="N90" s="69"/>
    </row>
    <row r="91" spans="1:14" s="22" customFormat="1" ht="12.75" x14ac:dyDescent="0.2">
      <c r="A91" s="411">
        <v>17</v>
      </c>
      <c r="B91" s="436" t="s">
        <v>109</v>
      </c>
      <c r="C91" s="431" t="s">
        <v>131</v>
      </c>
      <c r="D91" s="439" t="s">
        <v>351</v>
      </c>
      <c r="E91" s="440">
        <v>761</v>
      </c>
      <c r="F91" s="450">
        <v>39145.839999999997</v>
      </c>
      <c r="G91" s="412" t="s">
        <v>112</v>
      </c>
      <c r="H91" s="450">
        <v>39145.839999999997</v>
      </c>
      <c r="I91" s="423">
        <v>44116</v>
      </c>
      <c r="J91" s="432" t="s">
        <v>154</v>
      </c>
      <c r="K91" s="411" t="s">
        <v>26</v>
      </c>
      <c r="L91" s="411"/>
      <c r="M91" s="23"/>
      <c r="N91" s="69"/>
    </row>
    <row r="92" spans="1:14" s="22" customFormat="1" ht="12.75" x14ac:dyDescent="0.2">
      <c r="A92" s="451"/>
      <c r="B92" s="452"/>
      <c r="C92" s="449"/>
      <c r="D92" s="439"/>
      <c r="E92" s="453"/>
      <c r="F92" s="450"/>
      <c r="G92" s="412"/>
      <c r="H92" s="450"/>
      <c r="I92" s="449"/>
      <c r="J92" s="428"/>
      <c r="K92" s="411"/>
      <c r="L92" s="449"/>
      <c r="M92" s="23"/>
      <c r="N92" s="69"/>
    </row>
    <row r="93" spans="1:14" s="22" customFormat="1" ht="12.75" x14ac:dyDescent="0.2">
      <c r="A93" s="451">
        <v>18</v>
      </c>
      <c r="B93" s="436" t="s">
        <v>109</v>
      </c>
      <c r="C93" s="449" t="s">
        <v>28</v>
      </c>
      <c r="D93" s="439" t="s">
        <v>159</v>
      </c>
      <c r="E93" s="440">
        <v>2905</v>
      </c>
      <c r="F93" s="450">
        <v>254478</v>
      </c>
      <c r="G93" s="412" t="s">
        <v>112</v>
      </c>
      <c r="H93" s="450">
        <v>254478</v>
      </c>
      <c r="I93" s="423">
        <v>44131</v>
      </c>
      <c r="J93" s="432" t="s">
        <v>154</v>
      </c>
      <c r="K93" s="411" t="s">
        <v>26</v>
      </c>
      <c r="L93" s="449"/>
      <c r="M93" s="23"/>
      <c r="N93" s="69"/>
    </row>
    <row r="94" spans="1:14" s="22" customFormat="1" ht="12.75" x14ac:dyDescent="0.2">
      <c r="A94" s="451"/>
      <c r="B94" s="452"/>
      <c r="C94" s="449"/>
      <c r="D94" s="454"/>
      <c r="E94" s="440"/>
      <c r="F94" s="450"/>
      <c r="G94" s="412"/>
      <c r="H94" s="450"/>
      <c r="I94" s="446"/>
      <c r="J94" s="428"/>
      <c r="K94" s="411"/>
      <c r="L94" s="449"/>
      <c r="M94" s="23"/>
      <c r="N94" s="69"/>
    </row>
    <row r="95" spans="1:14" s="22" customFormat="1" ht="12.75" x14ac:dyDescent="0.2">
      <c r="A95" s="451">
        <v>19</v>
      </c>
      <c r="B95" s="436" t="s">
        <v>109</v>
      </c>
      <c r="C95" s="449" t="s">
        <v>160</v>
      </c>
      <c r="D95" s="439" t="s">
        <v>161</v>
      </c>
      <c r="E95" s="440">
        <v>3914</v>
      </c>
      <c r="F95" s="450">
        <v>201336.16</v>
      </c>
      <c r="G95" s="412" t="s">
        <v>112</v>
      </c>
      <c r="H95" s="450">
        <v>201336.16</v>
      </c>
      <c r="I95" s="455">
        <v>44131</v>
      </c>
      <c r="J95" s="432" t="s">
        <v>154</v>
      </c>
      <c r="K95" s="411" t="s">
        <v>26</v>
      </c>
      <c r="L95" s="449"/>
      <c r="M95" s="23"/>
      <c r="N95" s="69"/>
    </row>
    <row r="96" spans="1:14" s="22" customFormat="1" ht="12.75" x14ac:dyDescent="0.2">
      <c r="A96" s="451"/>
      <c r="B96" s="452"/>
      <c r="C96" s="449"/>
      <c r="D96" s="439"/>
      <c r="E96" s="440"/>
      <c r="F96" s="450"/>
      <c r="G96" s="412"/>
      <c r="H96" s="450"/>
      <c r="I96" s="456"/>
      <c r="J96" s="428"/>
      <c r="K96" s="411"/>
      <c r="L96" s="449"/>
      <c r="M96" s="23"/>
      <c r="N96" s="69"/>
    </row>
    <row r="97" spans="1:14" s="22" customFormat="1" ht="12.75" x14ac:dyDescent="0.2">
      <c r="A97" s="451">
        <v>20</v>
      </c>
      <c r="B97" s="436" t="s">
        <v>109</v>
      </c>
      <c r="C97" s="411" t="s">
        <v>28</v>
      </c>
      <c r="D97" s="439" t="s">
        <v>352</v>
      </c>
      <c r="E97" s="440">
        <v>41</v>
      </c>
      <c r="F97" s="450">
        <v>22197.4</v>
      </c>
      <c r="G97" s="412" t="s">
        <v>112</v>
      </c>
      <c r="H97" s="450">
        <v>22197.4</v>
      </c>
      <c r="I97" s="457">
        <v>44131</v>
      </c>
      <c r="J97" s="432" t="s">
        <v>154</v>
      </c>
      <c r="K97" s="411" t="s">
        <v>26</v>
      </c>
      <c r="L97" s="449"/>
      <c r="M97" s="23"/>
      <c r="N97" s="69"/>
    </row>
    <row r="98" spans="1:14" s="22" customFormat="1" ht="12.75" x14ac:dyDescent="0.2">
      <c r="A98" s="451"/>
      <c r="B98" s="452"/>
      <c r="C98" s="411"/>
      <c r="D98" s="439"/>
      <c r="E98" s="440"/>
      <c r="F98" s="450"/>
      <c r="G98" s="412"/>
      <c r="H98" s="450"/>
      <c r="I98" s="446"/>
      <c r="J98" s="428"/>
      <c r="K98" s="411"/>
      <c r="L98" s="449"/>
      <c r="M98" s="23"/>
      <c r="N98" s="69"/>
    </row>
    <row r="99" spans="1:14" s="22" customFormat="1" ht="12.75" x14ac:dyDescent="0.2">
      <c r="A99" s="451">
        <v>21</v>
      </c>
      <c r="B99" s="436" t="s">
        <v>109</v>
      </c>
      <c r="C99" s="411" t="s">
        <v>28</v>
      </c>
      <c r="D99" s="439" t="s">
        <v>353</v>
      </c>
      <c r="E99" s="440">
        <v>1625</v>
      </c>
      <c r="F99" s="450">
        <v>142350</v>
      </c>
      <c r="G99" s="412" t="s">
        <v>112</v>
      </c>
      <c r="H99" s="450">
        <v>142350</v>
      </c>
      <c r="I99" s="457">
        <v>44131</v>
      </c>
      <c r="J99" s="432" t="s">
        <v>154</v>
      </c>
      <c r="K99" s="411" t="s">
        <v>26</v>
      </c>
      <c r="L99" s="449"/>
      <c r="M99" s="23"/>
      <c r="N99" s="69"/>
    </row>
    <row r="100" spans="1:14" s="22" customFormat="1" ht="12.75" x14ac:dyDescent="0.2">
      <c r="A100" s="451"/>
      <c r="B100" s="452"/>
      <c r="C100" s="449"/>
      <c r="D100" s="439"/>
      <c r="E100" s="440"/>
      <c r="F100" s="450"/>
      <c r="G100" s="412"/>
      <c r="H100" s="450"/>
      <c r="I100" s="446"/>
      <c r="J100" s="428"/>
      <c r="K100" s="411"/>
      <c r="L100" s="449"/>
      <c r="M100" s="23"/>
      <c r="N100" s="69"/>
    </row>
    <row r="101" spans="1:14" s="22" customFormat="1" ht="12.75" x14ac:dyDescent="0.2">
      <c r="A101" s="451">
        <v>22</v>
      </c>
      <c r="B101" s="436" t="s">
        <v>109</v>
      </c>
      <c r="C101" s="449" t="s">
        <v>28</v>
      </c>
      <c r="D101" s="439" t="s">
        <v>354</v>
      </c>
      <c r="E101" s="440">
        <v>1652</v>
      </c>
      <c r="F101" s="450">
        <v>144715.20000000001</v>
      </c>
      <c r="G101" s="412" t="s">
        <v>112</v>
      </c>
      <c r="H101" s="450">
        <v>144715.20000000001</v>
      </c>
      <c r="I101" s="457">
        <v>44131</v>
      </c>
      <c r="J101" s="432" t="s">
        <v>162</v>
      </c>
      <c r="K101" s="411" t="s">
        <v>26</v>
      </c>
      <c r="L101" s="449"/>
      <c r="M101" s="23"/>
      <c r="N101" s="69"/>
    </row>
    <row r="102" spans="1:14" s="22" customFormat="1" ht="12.75" x14ac:dyDescent="0.2">
      <c r="A102" s="451"/>
      <c r="B102" s="452"/>
      <c r="C102" s="449"/>
      <c r="D102" s="439"/>
      <c r="E102" s="440"/>
      <c r="F102" s="450"/>
      <c r="G102" s="412"/>
      <c r="H102" s="450"/>
      <c r="I102" s="446"/>
      <c r="J102" s="428"/>
      <c r="K102" s="411"/>
      <c r="L102" s="449"/>
      <c r="M102" s="23"/>
      <c r="N102" s="69"/>
    </row>
    <row r="103" spans="1:14" s="22" customFormat="1" ht="12.75" x14ac:dyDescent="0.2">
      <c r="A103" s="451">
        <v>23</v>
      </c>
      <c r="B103" s="436" t="s">
        <v>109</v>
      </c>
      <c r="C103" s="449" t="s">
        <v>28</v>
      </c>
      <c r="D103" s="439" t="s">
        <v>163</v>
      </c>
      <c r="E103" s="440">
        <v>887</v>
      </c>
      <c r="F103" s="450">
        <v>77701.2</v>
      </c>
      <c r="G103" s="412" t="s">
        <v>112</v>
      </c>
      <c r="H103" s="450">
        <v>77701.2</v>
      </c>
      <c r="I103" s="457">
        <v>44131</v>
      </c>
      <c r="J103" s="432" t="s">
        <v>154</v>
      </c>
      <c r="K103" s="411" t="s">
        <v>26</v>
      </c>
      <c r="L103" s="449"/>
      <c r="M103" s="23"/>
      <c r="N103" s="69"/>
    </row>
    <row r="104" spans="1:14" s="22" customFormat="1" ht="12.75" x14ac:dyDescent="0.2">
      <c r="A104" s="451"/>
      <c r="B104" s="452"/>
      <c r="C104" s="449"/>
      <c r="D104" s="439"/>
      <c r="E104" s="440"/>
      <c r="F104" s="450"/>
      <c r="G104" s="412"/>
      <c r="H104" s="450"/>
      <c r="I104" s="446"/>
      <c r="J104" s="428"/>
      <c r="K104" s="411"/>
      <c r="L104" s="449"/>
      <c r="M104" s="23"/>
      <c r="N104" s="69"/>
    </row>
    <row r="105" spans="1:14" x14ac:dyDescent="0.25">
      <c r="A105" s="451">
        <v>24</v>
      </c>
      <c r="B105" s="436" t="s">
        <v>109</v>
      </c>
      <c r="C105" s="449" t="s">
        <v>28</v>
      </c>
      <c r="D105" s="439" t="s">
        <v>164</v>
      </c>
      <c r="E105" s="440">
        <v>2500</v>
      </c>
      <c r="F105" s="450">
        <v>219000</v>
      </c>
      <c r="G105" s="412" t="s">
        <v>112</v>
      </c>
      <c r="H105" s="450">
        <v>219000</v>
      </c>
      <c r="I105" s="457">
        <v>44116</v>
      </c>
      <c r="J105" s="432" t="s">
        <v>154</v>
      </c>
      <c r="K105" s="411" t="s">
        <v>26</v>
      </c>
      <c r="L105" s="449"/>
    </row>
    <row r="106" spans="1:14" x14ac:dyDescent="0.25">
      <c r="A106" s="451"/>
      <c r="B106" s="452"/>
      <c r="C106" s="449"/>
      <c r="D106" s="439"/>
      <c r="E106" s="440"/>
      <c r="F106" s="450"/>
      <c r="G106" s="412"/>
      <c r="H106" s="450"/>
      <c r="I106" s="446"/>
      <c r="J106" s="428"/>
      <c r="K106" s="411"/>
      <c r="L106" s="449"/>
    </row>
    <row r="107" spans="1:14" x14ac:dyDescent="0.25">
      <c r="A107" s="451">
        <v>25</v>
      </c>
      <c r="B107" s="458" t="s">
        <v>165</v>
      </c>
      <c r="C107" s="449" t="s">
        <v>28</v>
      </c>
      <c r="D107" s="439" t="s">
        <v>166</v>
      </c>
      <c r="E107" s="440">
        <v>10413</v>
      </c>
      <c r="F107" s="450">
        <v>912178.8</v>
      </c>
      <c r="G107" s="412" t="s">
        <v>112</v>
      </c>
      <c r="H107" s="450">
        <v>912178.8</v>
      </c>
      <c r="I107" s="457">
        <v>44116</v>
      </c>
      <c r="J107" s="432" t="s">
        <v>154</v>
      </c>
      <c r="K107" s="411" t="s">
        <v>26</v>
      </c>
      <c r="L107" s="449"/>
    </row>
    <row r="108" spans="1:14" x14ac:dyDescent="0.25">
      <c r="A108" s="451"/>
      <c r="B108" s="459"/>
      <c r="C108" s="449"/>
      <c r="D108" s="439"/>
      <c r="E108" s="440"/>
      <c r="F108" s="450"/>
      <c r="G108" s="412"/>
      <c r="H108" s="450"/>
      <c r="I108" s="446"/>
      <c r="J108" s="428"/>
      <c r="K108" s="411"/>
      <c r="L108" s="449"/>
    </row>
    <row r="109" spans="1:14" x14ac:dyDescent="0.25">
      <c r="A109" s="451">
        <v>26</v>
      </c>
      <c r="B109" s="458" t="s">
        <v>165</v>
      </c>
      <c r="C109" s="449" t="s">
        <v>28</v>
      </c>
      <c r="D109" s="439" t="s">
        <v>167</v>
      </c>
      <c r="E109" s="440">
        <v>1105</v>
      </c>
      <c r="F109" s="450">
        <v>38058.120000000003</v>
      </c>
      <c r="G109" s="412" t="s">
        <v>112</v>
      </c>
      <c r="H109" s="450">
        <v>38058.120000000003</v>
      </c>
      <c r="I109" s="457">
        <v>44116</v>
      </c>
      <c r="J109" s="432" t="s">
        <v>154</v>
      </c>
      <c r="K109" s="411" t="s">
        <v>26</v>
      </c>
      <c r="L109" s="449"/>
    </row>
    <row r="110" spans="1:14" ht="47.25" customHeight="1" x14ac:dyDescent="0.25">
      <c r="A110" s="451"/>
      <c r="B110" s="459"/>
      <c r="C110" s="449"/>
      <c r="D110" s="439"/>
      <c r="E110" s="440"/>
      <c r="F110" s="450"/>
      <c r="G110" s="412"/>
      <c r="H110" s="450"/>
      <c r="I110" s="446"/>
      <c r="J110" s="428"/>
      <c r="K110" s="411"/>
      <c r="L110" s="449"/>
    </row>
    <row r="111" spans="1:14" x14ac:dyDescent="0.25">
      <c r="A111" s="451">
        <v>27</v>
      </c>
      <c r="B111" s="458" t="s">
        <v>165</v>
      </c>
      <c r="C111" s="411" t="s">
        <v>28</v>
      </c>
      <c r="D111" s="439" t="s">
        <v>168</v>
      </c>
      <c r="E111" s="440">
        <v>2153</v>
      </c>
      <c r="F111" s="441">
        <v>188602.8</v>
      </c>
      <c r="G111" s="412" t="s">
        <v>112</v>
      </c>
      <c r="H111" s="441">
        <v>188602.8</v>
      </c>
      <c r="I111" s="423">
        <v>44131</v>
      </c>
      <c r="J111" s="432" t="s">
        <v>154</v>
      </c>
      <c r="K111" s="411" t="s">
        <v>26</v>
      </c>
      <c r="L111" s="449"/>
    </row>
    <row r="112" spans="1:14" ht="39" customHeight="1" x14ac:dyDescent="0.25">
      <c r="A112" s="451"/>
      <c r="B112" s="459"/>
      <c r="C112" s="460"/>
      <c r="D112" s="461"/>
      <c r="E112" s="462"/>
      <c r="F112" s="450"/>
      <c r="G112" s="412"/>
      <c r="H112" s="450"/>
      <c r="I112" s="446"/>
      <c r="J112" s="428"/>
      <c r="K112" s="411"/>
      <c r="L112" s="449"/>
    </row>
    <row r="113" spans="1:13" ht="102" x14ac:dyDescent="0.25">
      <c r="A113" s="76">
        <v>28</v>
      </c>
      <c r="B113" s="319" t="s">
        <v>376</v>
      </c>
      <c r="C113" s="389" t="s">
        <v>169</v>
      </c>
      <c r="D113" s="77" t="s">
        <v>170</v>
      </c>
      <c r="E113" s="78">
        <v>4102</v>
      </c>
      <c r="F113" s="79">
        <v>16736.16</v>
      </c>
      <c r="G113" s="28" t="s">
        <v>112</v>
      </c>
      <c r="H113" s="79">
        <v>16736.16</v>
      </c>
      <c r="I113" s="80">
        <v>44482</v>
      </c>
      <c r="J113" s="28" t="s">
        <v>34</v>
      </c>
      <c r="K113" s="24" t="s">
        <v>26</v>
      </c>
      <c r="L113" s="81"/>
      <c r="M113" s="410"/>
    </row>
    <row r="114" spans="1:13" ht="100.5" customHeight="1" x14ac:dyDescent="0.25">
      <c r="A114" s="468">
        <v>29</v>
      </c>
      <c r="B114" s="469" t="s">
        <v>373</v>
      </c>
      <c r="C114" s="471" t="s">
        <v>171</v>
      </c>
      <c r="D114" s="439" t="s">
        <v>172</v>
      </c>
      <c r="E114" s="473">
        <v>1500</v>
      </c>
      <c r="F114" s="463">
        <v>895725</v>
      </c>
      <c r="G114" s="412" t="s">
        <v>374</v>
      </c>
      <c r="H114" s="463">
        <v>895725</v>
      </c>
      <c r="I114" s="465">
        <v>44482</v>
      </c>
      <c r="J114" s="432" t="s">
        <v>34</v>
      </c>
      <c r="K114" s="411" t="s">
        <v>26</v>
      </c>
      <c r="L114" s="467"/>
      <c r="M114" s="410"/>
    </row>
    <row r="115" spans="1:13" ht="75" customHeight="1" x14ac:dyDescent="0.25">
      <c r="A115" s="466"/>
      <c r="B115" s="470"/>
      <c r="C115" s="472"/>
      <c r="D115" s="461"/>
      <c r="E115" s="474"/>
      <c r="F115" s="464"/>
      <c r="G115" s="412"/>
      <c r="H115" s="464"/>
      <c r="I115" s="466"/>
      <c r="J115" s="428"/>
      <c r="K115" s="411"/>
      <c r="L115" s="428"/>
      <c r="M115" s="410"/>
    </row>
    <row r="116" spans="1:13" x14ac:dyDescent="0.25">
      <c r="A116" s="468">
        <v>30</v>
      </c>
      <c r="B116" s="424" t="s">
        <v>165</v>
      </c>
      <c r="C116" s="424" t="s">
        <v>173</v>
      </c>
      <c r="D116" s="485" t="s">
        <v>174</v>
      </c>
      <c r="E116" s="473">
        <v>4180</v>
      </c>
      <c r="F116" s="477">
        <v>366168</v>
      </c>
      <c r="G116" s="424" t="s">
        <v>175</v>
      </c>
      <c r="H116" s="477">
        <v>366168</v>
      </c>
      <c r="I116" s="465">
        <v>44482</v>
      </c>
      <c r="J116" s="432" t="s">
        <v>34</v>
      </c>
      <c r="K116" s="411" t="s">
        <v>26</v>
      </c>
      <c r="L116" s="468"/>
      <c r="M116" s="410"/>
    </row>
    <row r="117" spans="1:13" x14ac:dyDescent="0.25">
      <c r="A117" s="483"/>
      <c r="B117" s="476"/>
      <c r="C117" s="476"/>
      <c r="D117" s="486"/>
      <c r="E117" s="488"/>
      <c r="F117" s="478"/>
      <c r="G117" s="476"/>
      <c r="H117" s="478"/>
      <c r="I117" s="480"/>
      <c r="J117" s="482"/>
      <c r="K117" s="411"/>
      <c r="L117" s="483"/>
      <c r="M117" s="410"/>
    </row>
    <row r="118" spans="1:13" ht="77.25" customHeight="1" x14ac:dyDescent="0.25">
      <c r="A118" s="484"/>
      <c r="B118" s="425"/>
      <c r="C118" s="425"/>
      <c r="D118" s="487"/>
      <c r="E118" s="489"/>
      <c r="F118" s="479"/>
      <c r="G118" s="425"/>
      <c r="H118" s="479"/>
      <c r="I118" s="481"/>
      <c r="J118" s="428"/>
      <c r="K118" s="411"/>
      <c r="L118" s="484"/>
      <c r="M118" s="410"/>
    </row>
    <row r="119" spans="1:13" ht="165.75" x14ac:dyDescent="0.25">
      <c r="A119" s="76">
        <v>31</v>
      </c>
      <c r="B119" s="385" t="s">
        <v>377</v>
      </c>
      <c r="C119" s="82" t="s">
        <v>176</v>
      </c>
      <c r="D119" s="83" t="s">
        <v>177</v>
      </c>
      <c r="E119" s="84">
        <v>5000</v>
      </c>
      <c r="F119" s="85">
        <v>249500</v>
      </c>
      <c r="G119" s="82" t="s">
        <v>112</v>
      </c>
      <c r="H119" s="86">
        <v>249500</v>
      </c>
      <c r="I119" s="87">
        <v>44673</v>
      </c>
      <c r="J119" s="82" t="s">
        <v>178</v>
      </c>
      <c r="K119" s="24" t="s">
        <v>26</v>
      </c>
      <c r="L119" s="88">
        <v>1</v>
      </c>
      <c r="M119" s="410"/>
    </row>
    <row r="120" spans="1:13" ht="165.75" x14ac:dyDescent="0.25">
      <c r="A120" s="76">
        <v>32</v>
      </c>
      <c r="B120" s="386" t="s">
        <v>377</v>
      </c>
      <c r="C120" s="82" t="s">
        <v>179</v>
      </c>
      <c r="D120" s="83" t="s">
        <v>180</v>
      </c>
      <c r="E120" s="84">
        <v>990</v>
      </c>
      <c r="F120" s="85">
        <v>49500</v>
      </c>
      <c r="G120" s="82" t="s">
        <v>112</v>
      </c>
      <c r="H120" s="86">
        <v>49500</v>
      </c>
      <c r="I120" s="87">
        <v>44673</v>
      </c>
      <c r="J120" s="82" t="s">
        <v>178</v>
      </c>
      <c r="K120" s="24" t="s">
        <v>26</v>
      </c>
      <c r="L120" s="88">
        <v>1</v>
      </c>
      <c r="M120" s="410"/>
    </row>
    <row r="121" spans="1:13" ht="165.75" x14ac:dyDescent="0.25">
      <c r="A121" s="76">
        <v>33</v>
      </c>
      <c r="B121" s="384" t="s">
        <v>377</v>
      </c>
      <c r="C121" s="82" t="s">
        <v>179</v>
      </c>
      <c r="D121" s="83" t="s">
        <v>181</v>
      </c>
      <c r="E121" s="84">
        <v>7405</v>
      </c>
      <c r="F121" s="85">
        <v>370250</v>
      </c>
      <c r="G121" s="82" t="s">
        <v>112</v>
      </c>
      <c r="H121" s="86">
        <v>370250</v>
      </c>
      <c r="I121" s="87">
        <v>44673</v>
      </c>
      <c r="J121" s="82" t="s">
        <v>178</v>
      </c>
      <c r="K121" s="24" t="s">
        <v>26</v>
      </c>
      <c r="L121" s="88">
        <v>1</v>
      </c>
      <c r="M121" s="410"/>
    </row>
    <row r="122" spans="1:13" ht="165.75" x14ac:dyDescent="0.25">
      <c r="A122" s="76">
        <v>34</v>
      </c>
      <c r="B122" s="82" t="s">
        <v>377</v>
      </c>
      <c r="C122" s="82" t="s">
        <v>182</v>
      </c>
      <c r="D122" s="83" t="s">
        <v>183</v>
      </c>
      <c r="E122" s="84">
        <v>1596</v>
      </c>
      <c r="F122" s="85">
        <v>79800</v>
      </c>
      <c r="G122" s="82" t="s">
        <v>112</v>
      </c>
      <c r="H122" s="86">
        <v>79800</v>
      </c>
      <c r="I122" s="87">
        <v>44673</v>
      </c>
      <c r="J122" s="82" t="s">
        <v>178</v>
      </c>
      <c r="K122" s="24" t="s">
        <v>26</v>
      </c>
      <c r="L122" s="88">
        <v>1</v>
      </c>
      <c r="M122" s="410"/>
    </row>
    <row r="123" spans="1:13" ht="165.75" x14ac:dyDescent="0.25">
      <c r="A123" s="76">
        <v>35</v>
      </c>
      <c r="B123" s="384" t="s">
        <v>377</v>
      </c>
      <c r="C123" s="82" t="s">
        <v>160</v>
      </c>
      <c r="D123" s="83" t="s">
        <v>184</v>
      </c>
      <c r="E123" s="84">
        <v>6000</v>
      </c>
      <c r="F123" s="85">
        <v>308640</v>
      </c>
      <c r="G123" s="82" t="s">
        <v>112</v>
      </c>
      <c r="H123" s="86">
        <v>308640</v>
      </c>
      <c r="I123" s="87">
        <v>44673</v>
      </c>
      <c r="J123" s="82" t="s">
        <v>178</v>
      </c>
      <c r="K123" s="24" t="s">
        <v>26</v>
      </c>
      <c r="L123" s="88">
        <v>1</v>
      </c>
      <c r="M123" s="410"/>
    </row>
    <row r="124" spans="1:13" ht="165.75" x14ac:dyDescent="0.25">
      <c r="A124" s="76">
        <v>36</v>
      </c>
      <c r="B124" s="384" t="s">
        <v>377</v>
      </c>
      <c r="C124" s="82" t="s">
        <v>185</v>
      </c>
      <c r="D124" s="83" t="s">
        <v>186</v>
      </c>
      <c r="E124" s="84">
        <v>4120</v>
      </c>
      <c r="F124" s="85">
        <v>211932.79999999999</v>
      </c>
      <c r="G124" s="82" t="s">
        <v>112</v>
      </c>
      <c r="H124" s="86">
        <v>211932.79999999999</v>
      </c>
      <c r="I124" s="87">
        <v>44673</v>
      </c>
      <c r="J124" s="82" t="s">
        <v>178</v>
      </c>
      <c r="K124" s="24" t="s">
        <v>26</v>
      </c>
      <c r="L124" s="88"/>
      <c r="M124" s="410"/>
    </row>
    <row r="125" spans="1:13" ht="165.75" x14ac:dyDescent="0.25">
      <c r="A125" s="76">
        <v>37</v>
      </c>
      <c r="B125" s="384" t="s">
        <v>377</v>
      </c>
      <c r="C125" s="82" t="s">
        <v>185</v>
      </c>
      <c r="D125" s="83" t="s">
        <v>187</v>
      </c>
      <c r="E125" s="84">
        <v>2740</v>
      </c>
      <c r="F125" s="85">
        <v>140945.60000000001</v>
      </c>
      <c r="G125" s="82" t="s">
        <v>112</v>
      </c>
      <c r="H125" s="86">
        <v>140945.60000000001</v>
      </c>
      <c r="I125" s="87">
        <v>44673</v>
      </c>
      <c r="J125" s="82" t="s">
        <v>178</v>
      </c>
      <c r="K125" s="24" t="s">
        <v>26</v>
      </c>
      <c r="L125" s="88"/>
      <c r="M125" s="410"/>
    </row>
    <row r="126" spans="1:13" ht="165.75" x14ac:dyDescent="0.25">
      <c r="A126" s="76">
        <v>38</v>
      </c>
      <c r="B126" s="82" t="s">
        <v>378</v>
      </c>
      <c r="C126" s="82" t="s">
        <v>188</v>
      </c>
      <c r="D126" s="83" t="s">
        <v>189</v>
      </c>
      <c r="E126" s="84">
        <v>14000</v>
      </c>
      <c r="F126" s="85">
        <v>1767080</v>
      </c>
      <c r="G126" s="82" t="s">
        <v>112</v>
      </c>
      <c r="H126" s="85">
        <v>1767080</v>
      </c>
      <c r="I126" s="87">
        <v>44673</v>
      </c>
      <c r="J126" s="82" t="s">
        <v>178</v>
      </c>
      <c r="K126" s="24" t="s">
        <v>26</v>
      </c>
      <c r="L126" s="88"/>
      <c r="M126" s="410"/>
    </row>
    <row r="127" spans="1:13" ht="165.75" x14ac:dyDescent="0.25">
      <c r="A127" s="76">
        <v>39</v>
      </c>
      <c r="B127" s="82" t="s">
        <v>379</v>
      </c>
      <c r="C127" s="82" t="s">
        <v>188</v>
      </c>
      <c r="D127" s="83" t="s">
        <v>190</v>
      </c>
      <c r="E127" s="84">
        <v>8000</v>
      </c>
      <c r="F127" s="85">
        <v>1228880</v>
      </c>
      <c r="G127" s="82" t="s">
        <v>112</v>
      </c>
      <c r="H127" s="85">
        <v>1228880</v>
      </c>
      <c r="I127" s="87">
        <v>44673</v>
      </c>
      <c r="J127" s="82" t="s">
        <v>178</v>
      </c>
      <c r="K127" s="24" t="s">
        <v>26</v>
      </c>
      <c r="L127" s="88"/>
      <c r="M127" s="410"/>
    </row>
    <row r="128" spans="1:13" ht="165.75" x14ac:dyDescent="0.25">
      <c r="A128" s="76">
        <v>40</v>
      </c>
      <c r="B128" s="82" t="s">
        <v>377</v>
      </c>
      <c r="C128" s="82" t="s">
        <v>191</v>
      </c>
      <c r="D128" s="83" t="s">
        <v>192</v>
      </c>
      <c r="E128" s="84">
        <v>7900</v>
      </c>
      <c r="F128" s="85">
        <v>104596</v>
      </c>
      <c r="G128" s="82" t="s">
        <v>112</v>
      </c>
      <c r="H128" s="85">
        <v>104596</v>
      </c>
      <c r="I128" s="87">
        <v>44673</v>
      </c>
      <c r="J128" s="82" t="s">
        <v>178</v>
      </c>
      <c r="K128" s="24" t="s">
        <v>26</v>
      </c>
      <c r="L128" s="88"/>
      <c r="M128" s="410"/>
    </row>
    <row r="129" spans="1:13" ht="165.75" x14ac:dyDescent="0.25">
      <c r="A129" s="76">
        <v>41</v>
      </c>
      <c r="B129" s="384" t="s">
        <v>377</v>
      </c>
      <c r="C129" s="82" t="s">
        <v>193</v>
      </c>
      <c r="D129" s="83" t="s">
        <v>194</v>
      </c>
      <c r="E129" s="84">
        <v>7395</v>
      </c>
      <c r="F129" s="85">
        <v>97909.8</v>
      </c>
      <c r="G129" s="82" t="s">
        <v>112</v>
      </c>
      <c r="H129" s="85">
        <v>97909.8</v>
      </c>
      <c r="I129" s="87">
        <v>44673</v>
      </c>
      <c r="J129" s="82" t="s">
        <v>178</v>
      </c>
      <c r="K129" s="24" t="s">
        <v>26</v>
      </c>
      <c r="L129" s="88"/>
      <c r="M129" s="410"/>
    </row>
    <row r="130" spans="1:13" ht="165.75" x14ac:dyDescent="0.25">
      <c r="A130" s="76">
        <v>42</v>
      </c>
      <c r="B130" s="384" t="s">
        <v>377</v>
      </c>
      <c r="C130" s="82" t="s">
        <v>28</v>
      </c>
      <c r="D130" s="83" t="s">
        <v>195</v>
      </c>
      <c r="E130" s="84">
        <v>7000</v>
      </c>
      <c r="F130" s="85">
        <v>613200</v>
      </c>
      <c r="G130" s="82" t="s">
        <v>112</v>
      </c>
      <c r="H130" s="85">
        <v>613200</v>
      </c>
      <c r="I130" s="87">
        <v>44673</v>
      </c>
      <c r="J130" s="82" t="s">
        <v>178</v>
      </c>
      <c r="K130" s="24" t="s">
        <v>26</v>
      </c>
      <c r="L130" s="88"/>
      <c r="M130" s="410"/>
    </row>
    <row r="131" spans="1:13" ht="165.75" x14ac:dyDescent="0.25">
      <c r="A131" s="76">
        <v>43</v>
      </c>
      <c r="B131" s="384" t="s">
        <v>377</v>
      </c>
      <c r="C131" s="82" t="s">
        <v>28</v>
      </c>
      <c r="D131" s="83" t="s">
        <v>196</v>
      </c>
      <c r="E131" s="84">
        <v>1290</v>
      </c>
      <c r="F131" s="85">
        <v>113004</v>
      </c>
      <c r="G131" s="82" t="s">
        <v>112</v>
      </c>
      <c r="H131" s="85">
        <v>113004</v>
      </c>
      <c r="I131" s="87">
        <v>44673</v>
      </c>
      <c r="J131" s="82" t="s">
        <v>178</v>
      </c>
      <c r="K131" s="24" t="s">
        <v>26</v>
      </c>
      <c r="L131" s="88"/>
      <c r="M131" s="410"/>
    </row>
    <row r="132" spans="1:13" ht="165.75" x14ac:dyDescent="0.25">
      <c r="A132" s="76">
        <v>44</v>
      </c>
      <c r="B132" s="384" t="s">
        <v>377</v>
      </c>
      <c r="C132" s="82" t="s">
        <v>197</v>
      </c>
      <c r="D132" s="83" t="s">
        <v>198</v>
      </c>
      <c r="E132" s="84">
        <v>1300</v>
      </c>
      <c r="F132" s="85">
        <v>113880</v>
      </c>
      <c r="G132" s="82" t="s">
        <v>112</v>
      </c>
      <c r="H132" s="85">
        <v>113880</v>
      </c>
      <c r="I132" s="87">
        <v>44673</v>
      </c>
      <c r="J132" s="82" t="s">
        <v>178</v>
      </c>
      <c r="K132" s="24" t="s">
        <v>26</v>
      </c>
      <c r="L132" s="88"/>
      <c r="M132" s="410"/>
    </row>
    <row r="133" spans="1:13" ht="165.75" x14ac:dyDescent="0.25">
      <c r="A133" s="76">
        <v>45</v>
      </c>
      <c r="B133" s="384" t="s">
        <v>377</v>
      </c>
      <c r="C133" s="82" t="s">
        <v>28</v>
      </c>
      <c r="D133" s="83" t="s">
        <v>199</v>
      </c>
      <c r="E133" s="84">
        <v>4000</v>
      </c>
      <c r="F133" s="85">
        <v>350400</v>
      </c>
      <c r="G133" s="82" t="s">
        <v>112</v>
      </c>
      <c r="H133" s="85">
        <v>350400</v>
      </c>
      <c r="I133" s="87">
        <v>44673</v>
      </c>
      <c r="J133" s="82" t="s">
        <v>178</v>
      </c>
      <c r="K133" s="24" t="s">
        <v>26</v>
      </c>
      <c r="L133" s="88"/>
      <c r="M133" s="410"/>
    </row>
    <row r="134" spans="1:13" ht="165.75" x14ac:dyDescent="0.25">
      <c r="A134" s="76">
        <v>46</v>
      </c>
      <c r="B134" s="384" t="s">
        <v>377</v>
      </c>
      <c r="C134" s="82" t="s">
        <v>28</v>
      </c>
      <c r="D134" s="83" t="s">
        <v>200</v>
      </c>
      <c r="E134" s="84">
        <v>1610</v>
      </c>
      <c r="F134" s="85">
        <v>141036</v>
      </c>
      <c r="G134" s="82" t="s">
        <v>112</v>
      </c>
      <c r="H134" s="85">
        <v>141036</v>
      </c>
      <c r="I134" s="87">
        <v>44673</v>
      </c>
      <c r="J134" s="82" t="s">
        <v>178</v>
      </c>
      <c r="K134" s="24" t="s">
        <v>26</v>
      </c>
      <c r="L134" s="88"/>
      <c r="M134" s="410"/>
    </row>
    <row r="135" spans="1:13" ht="165.75" x14ac:dyDescent="0.25">
      <c r="A135" s="76">
        <v>47</v>
      </c>
      <c r="B135" s="384" t="s">
        <v>377</v>
      </c>
      <c r="C135" s="82" t="s">
        <v>28</v>
      </c>
      <c r="D135" s="83" t="s">
        <v>201</v>
      </c>
      <c r="E135" s="84">
        <v>865</v>
      </c>
      <c r="F135" s="85">
        <v>75774</v>
      </c>
      <c r="G135" s="82" t="s">
        <v>112</v>
      </c>
      <c r="H135" s="85">
        <v>75774</v>
      </c>
      <c r="I135" s="87">
        <v>44673</v>
      </c>
      <c r="J135" s="82" t="s">
        <v>178</v>
      </c>
      <c r="K135" s="24" t="s">
        <v>26</v>
      </c>
      <c r="L135" s="88"/>
      <c r="M135" s="410"/>
    </row>
    <row r="136" spans="1:13" ht="165.75" x14ac:dyDescent="0.25">
      <c r="A136" s="76">
        <v>48</v>
      </c>
      <c r="B136" s="82" t="s">
        <v>380</v>
      </c>
      <c r="C136" s="82" t="s">
        <v>202</v>
      </c>
      <c r="D136" s="83" t="s">
        <v>203</v>
      </c>
      <c r="E136" s="84">
        <v>988</v>
      </c>
      <c r="F136" s="85">
        <v>38053.980000000003</v>
      </c>
      <c r="G136" s="82" t="s">
        <v>112</v>
      </c>
      <c r="H136" s="85">
        <v>38053.980000000003</v>
      </c>
      <c r="I136" s="87">
        <v>44673</v>
      </c>
      <c r="J136" s="82" t="s">
        <v>178</v>
      </c>
      <c r="K136" s="24" t="s">
        <v>26</v>
      </c>
      <c r="L136" s="88"/>
      <c r="M136" s="410"/>
    </row>
    <row r="137" spans="1:13" ht="165.75" x14ac:dyDescent="0.25">
      <c r="A137" s="76">
        <v>49</v>
      </c>
      <c r="B137" s="82" t="s">
        <v>381</v>
      </c>
      <c r="C137" s="82" t="s">
        <v>204</v>
      </c>
      <c r="D137" s="83" t="s">
        <v>205</v>
      </c>
      <c r="E137" s="84">
        <v>602</v>
      </c>
      <c r="F137" s="85">
        <v>335175.53999999998</v>
      </c>
      <c r="G137" s="82" t="s">
        <v>112</v>
      </c>
      <c r="H137" s="85">
        <v>335175.53999999998</v>
      </c>
      <c r="I137" s="87">
        <v>44673</v>
      </c>
      <c r="J137" s="82" t="s">
        <v>178</v>
      </c>
      <c r="K137" s="24" t="s">
        <v>26</v>
      </c>
      <c r="L137" s="88"/>
      <c r="M137" s="410"/>
    </row>
    <row r="138" spans="1:13" ht="165.75" x14ac:dyDescent="0.25">
      <c r="A138" s="76">
        <v>50</v>
      </c>
      <c r="B138" s="82" t="s">
        <v>382</v>
      </c>
      <c r="C138" s="82" t="s">
        <v>206</v>
      </c>
      <c r="D138" s="83" t="s">
        <v>207</v>
      </c>
      <c r="E138" s="84">
        <v>3067</v>
      </c>
      <c r="F138" s="85">
        <v>34464.14</v>
      </c>
      <c r="G138" s="82" t="s">
        <v>112</v>
      </c>
      <c r="H138" s="85">
        <v>34464.14</v>
      </c>
      <c r="I138" s="87">
        <v>44673</v>
      </c>
      <c r="J138" s="82" t="s">
        <v>178</v>
      </c>
      <c r="K138" s="24" t="s">
        <v>26</v>
      </c>
      <c r="L138" s="88"/>
      <c r="M138" s="410"/>
    </row>
    <row r="139" spans="1:13" ht="165.75" x14ac:dyDescent="0.25">
      <c r="A139" s="76">
        <v>51</v>
      </c>
      <c r="B139" s="82" t="s">
        <v>377</v>
      </c>
      <c r="C139" s="82" t="s">
        <v>28</v>
      </c>
      <c r="D139" s="83" t="s">
        <v>208</v>
      </c>
      <c r="E139" s="84">
        <v>1417</v>
      </c>
      <c r="F139" s="85">
        <v>124129.2</v>
      </c>
      <c r="G139" s="82" t="s">
        <v>112</v>
      </c>
      <c r="H139" s="85">
        <v>124129.2</v>
      </c>
      <c r="I139" s="87">
        <v>44673</v>
      </c>
      <c r="J139" s="82" t="s">
        <v>178</v>
      </c>
      <c r="K139" s="24" t="s">
        <v>26</v>
      </c>
      <c r="L139" s="88"/>
      <c r="M139" s="410"/>
    </row>
    <row r="140" spans="1:13" ht="165.75" x14ac:dyDescent="0.25">
      <c r="A140" s="76">
        <v>52</v>
      </c>
      <c r="B140" s="384" t="s">
        <v>377</v>
      </c>
      <c r="C140" s="82" t="s">
        <v>209</v>
      </c>
      <c r="D140" s="83" t="s">
        <v>210</v>
      </c>
      <c r="E140" s="84">
        <v>678</v>
      </c>
      <c r="F140" s="85">
        <v>59392.800000000003</v>
      </c>
      <c r="G140" s="82" t="s">
        <v>112</v>
      </c>
      <c r="H140" s="85">
        <v>59392.800000000003</v>
      </c>
      <c r="I140" s="87">
        <v>44673</v>
      </c>
      <c r="J140" s="82" t="s">
        <v>178</v>
      </c>
      <c r="K140" s="24" t="s">
        <v>26</v>
      </c>
      <c r="L140" s="88"/>
      <c r="M140" s="410"/>
    </row>
    <row r="141" spans="1:13" ht="165.75" x14ac:dyDescent="0.25">
      <c r="A141" s="76">
        <v>53</v>
      </c>
      <c r="B141" s="82" t="s">
        <v>383</v>
      </c>
      <c r="C141" s="82" t="s">
        <v>209</v>
      </c>
      <c r="D141" s="83" t="s">
        <v>211</v>
      </c>
      <c r="E141" s="84">
        <v>758</v>
      </c>
      <c r="F141" s="85">
        <v>38045.83</v>
      </c>
      <c r="G141" s="82" t="s">
        <v>112</v>
      </c>
      <c r="H141" s="85">
        <v>38045.83</v>
      </c>
      <c r="I141" s="87">
        <v>44673</v>
      </c>
      <c r="J141" s="82" t="s">
        <v>178</v>
      </c>
      <c r="K141" s="24" t="s">
        <v>26</v>
      </c>
      <c r="L141" s="88"/>
      <c r="M141" s="410"/>
    </row>
    <row r="142" spans="1:13" ht="165.75" x14ac:dyDescent="0.25">
      <c r="A142" s="76">
        <v>54</v>
      </c>
      <c r="B142" s="82" t="s">
        <v>377</v>
      </c>
      <c r="C142" s="82" t="s">
        <v>212</v>
      </c>
      <c r="D142" s="83" t="s">
        <v>213</v>
      </c>
      <c r="E142" s="84">
        <v>2700</v>
      </c>
      <c r="F142" s="85">
        <v>236520</v>
      </c>
      <c r="G142" s="82" t="s">
        <v>112</v>
      </c>
      <c r="H142" s="85">
        <v>236520</v>
      </c>
      <c r="I142" s="87">
        <v>44673</v>
      </c>
      <c r="J142" s="82" t="s">
        <v>178</v>
      </c>
      <c r="K142" s="24" t="s">
        <v>26</v>
      </c>
      <c r="L142" s="88"/>
      <c r="M142" s="410"/>
    </row>
    <row r="143" spans="1:13" ht="165.75" x14ac:dyDescent="0.25">
      <c r="A143" s="76">
        <v>55</v>
      </c>
      <c r="B143" s="384" t="s">
        <v>377</v>
      </c>
      <c r="C143" s="82" t="s">
        <v>214</v>
      </c>
      <c r="D143" s="83" t="s">
        <v>215</v>
      </c>
      <c r="E143" s="84">
        <v>1160</v>
      </c>
      <c r="F143" s="85">
        <v>101616</v>
      </c>
      <c r="G143" s="82" t="s">
        <v>112</v>
      </c>
      <c r="H143" s="85">
        <v>101616</v>
      </c>
      <c r="I143" s="87">
        <v>44673</v>
      </c>
      <c r="J143" s="82" t="s">
        <v>178</v>
      </c>
      <c r="K143" s="24" t="s">
        <v>26</v>
      </c>
      <c r="L143" s="88"/>
      <c r="M143" s="410"/>
    </row>
    <row r="144" spans="1:13" ht="165.75" x14ac:dyDescent="0.25">
      <c r="A144" s="76">
        <v>56</v>
      </c>
      <c r="B144" s="384" t="s">
        <v>377</v>
      </c>
      <c r="C144" s="82" t="s">
        <v>28</v>
      </c>
      <c r="D144" s="83" t="s">
        <v>216</v>
      </c>
      <c r="E144" s="84">
        <v>3000</v>
      </c>
      <c r="F144" s="85">
        <v>262800</v>
      </c>
      <c r="G144" s="82" t="s">
        <v>112</v>
      </c>
      <c r="H144" s="85">
        <v>262800</v>
      </c>
      <c r="I144" s="87">
        <v>44673</v>
      </c>
      <c r="J144" s="82" t="s">
        <v>178</v>
      </c>
      <c r="K144" s="24" t="s">
        <v>26</v>
      </c>
      <c r="L144" s="88"/>
      <c r="M144" s="410"/>
    </row>
    <row r="145" spans="1:13" ht="165.75" x14ac:dyDescent="0.25">
      <c r="A145" s="76">
        <v>57</v>
      </c>
      <c r="B145" s="384" t="s">
        <v>377</v>
      </c>
      <c r="C145" s="82" t="s">
        <v>28</v>
      </c>
      <c r="D145" s="83" t="s">
        <v>217</v>
      </c>
      <c r="E145" s="84">
        <v>2900</v>
      </c>
      <c r="F145" s="85">
        <v>254040</v>
      </c>
      <c r="G145" s="82" t="s">
        <v>112</v>
      </c>
      <c r="H145" s="85">
        <v>254040</v>
      </c>
      <c r="I145" s="87">
        <v>44673</v>
      </c>
      <c r="J145" s="82" t="s">
        <v>178</v>
      </c>
      <c r="K145" s="24" t="s">
        <v>26</v>
      </c>
      <c r="L145" s="88"/>
      <c r="M145" s="410"/>
    </row>
    <row r="146" spans="1:13" ht="165.75" x14ac:dyDescent="0.25">
      <c r="A146" s="76">
        <v>58</v>
      </c>
      <c r="B146" s="384" t="s">
        <v>377</v>
      </c>
      <c r="C146" s="82" t="s">
        <v>218</v>
      </c>
      <c r="D146" s="83" t="s">
        <v>219</v>
      </c>
      <c r="E146" s="84">
        <v>1012</v>
      </c>
      <c r="F146" s="85">
        <v>88651.199999999997</v>
      </c>
      <c r="G146" s="82" t="s">
        <v>112</v>
      </c>
      <c r="H146" s="85">
        <v>88651.199999999997</v>
      </c>
      <c r="I146" s="87">
        <v>44673</v>
      </c>
      <c r="J146" s="82" t="s">
        <v>178</v>
      </c>
      <c r="K146" s="24" t="s">
        <v>26</v>
      </c>
      <c r="L146" s="88"/>
      <c r="M146" s="410"/>
    </row>
    <row r="147" spans="1:13" ht="165.75" x14ac:dyDescent="0.25">
      <c r="A147" s="76">
        <v>59</v>
      </c>
      <c r="B147" s="384" t="s">
        <v>377</v>
      </c>
      <c r="C147" s="82" t="s">
        <v>67</v>
      </c>
      <c r="D147" s="83" t="s">
        <v>220</v>
      </c>
      <c r="E147" s="84">
        <v>5000</v>
      </c>
      <c r="F147" s="85">
        <v>314000</v>
      </c>
      <c r="G147" s="82" t="s">
        <v>112</v>
      </c>
      <c r="H147" s="85">
        <v>314000</v>
      </c>
      <c r="I147" s="87">
        <v>44673</v>
      </c>
      <c r="J147" s="82" t="s">
        <v>178</v>
      </c>
      <c r="K147" s="24" t="s">
        <v>26</v>
      </c>
      <c r="L147" s="88"/>
      <c r="M147" s="410"/>
    </row>
    <row r="148" spans="1:13" ht="165.75" x14ac:dyDescent="0.25">
      <c r="A148" s="76">
        <v>60</v>
      </c>
      <c r="B148" s="384" t="s">
        <v>377</v>
      </c>
      <c r="C148" s="82" t="s">
        <v>221</v>
      </c>
      <c r="D148" s="83" t="s">
        <v>222</v>
      </c>
      <c r="E148" s="84">
        <v>2300</v>
      </c>
      <c r="F148" s="85">
        <v>144440</v>
      </c>
      <c r="G148" s="82" t="s">
        <v>112</v>
      </c>
      <c r="H148" s="85">
        <v>144440</v>
      </c>
      <c r="I148" s="87">
        <v>44673</v>
      </c>
      <c r="J148" s="82" t="s">
        <v>178</v>
      </c>
      <c r="K148" s="24" t="s">
        <v>26</v>
      </c>
      <c r="L148" s="88"/>
      <c r="M148" s="410"/>
    </row>
    <row r="149" spans="1:13" ht="165.75" x14ac:dyDescent="0.25">
      <c r="A149" s="76">
        <v>61</v>
      </c>
      <c r="B149" s="384" t="s">
        <v>377</v>
      </c>
      <c r="C149" s="82" t="s">
        <v>221</v>
      </c>
      <c r="D149" s="83" t="s">
        <v>223</v>
      </c>
      <c r="E149" s="84">
        <v>2200</v>
      </c>
      <c r="F149" s="85">
        <v>138160</v>
      </c>
      <c r="G149" s="82" t="s">
        <v>112</v>
      </c>
      <c r="H149" s="85">
        <v>138160</v>
      </c>
      <c r="I149" s="87">
        <v>44673</v>
      </c>
      <c r="J149" s="82" t="s">
        <v>178</v>
      </c>
      <c r="K149" s="24" t="s">
        <v>26</v>
      </c>
      <c r="L149" s="88"/>
      <c r="M149" s="410"/>
    </row>
    <row r="150" spans="1:13" ht="165.75" x14ac:dyDescent="0.25">
      <c r="A150" s="137">
        <v>62</v>
      </c>
      <c r="B150" s="384" t="s">
        <v>377</v>
      </c>
      <c r="C150" s="82" t="s">
        <v>224</v>
      </c>
      <c r="D150" s="83" t="s">
        <v>225</v>
      </c>
      <c r="E150" s="84">
        <v>2900</v>
      </c>
      <c r="F150" s="85">
        <v>182120</v>
      </c>
      <c r="G150" s="82" t="s">
        <v>112</v>
      </c>
      <c r="H150" s="85">
        <v>182120</v>
      </c>
      <c r="I150" s="87">
        <v>44673</v>
      </c>
      <c r="J150" s="82" t="s">
        <v>178</v>
      </c>
      <c r="K150" s="24" t="s">
        <v>26</v>
      </c>
      <c r="L150" s="88"/>
      <c r="M150" s="410"/>
    </row>
    <row r="151" spans="1:13" ht="165.75" x14ac:dyDescent="0.25">
      <c r="A151" s="76">
        <v>63</v>
      </c>
      <c r="B151" s="384" t="s">
        <v>377</v>
      </c>
      <c r="C151" s="82" t="s">
        <v>212</v>
      </c>
      <c r="D151" s="83" t="s">
        <v>226</v>
      </c>
      <c r="E151" s="84">
        <v>840</v>
      </c>
      <c r="F151" s="85">
        <v>73584</v>
      </c>
      <c r="G151" s="82" t="s">
        <v>112</v>
      </c>
      <c r="H151" s="85">
        <v>73584</v>
      </c>
      <c r="I151" s="87">
        <v>44673</v>
      </c>
      <c r="J151" s="82" t="s">
        <v>178</v>
      </c>
      <c r="K151" s="24" t="s">
        <v>26</v>
      </c>
      <c r="L151" s="88"/>
      <c r="M151" s="410"/>
    </row>
    <row r="152" spans="1:13" ht="165.75" x14ac:dyDescent="0.25">
      <c r="A152" s="308">
        <v>64</v>
      </c>
      <c r="B152" s="302" t="s">
        <v>384</v>
      </c>
      <c r="C152" s="302" t="s">
        <v>227</v>
      </c>
      <c r="D152" s="305" t="s">
        <v>228</v>
      </c>
      <c r="E152" s="306">
        <v>5613</v>
      </c>
      <c r="F152" s="317">
        <v>862212.93</v>
      </c>
      <c r="G152" s="302" t="s">
        <v>112</v>
      </c>
      <c r="H152" s="317">
        <v>862212.93</v>
      </c>
      <c r="I152" s="87">
        <v>44673</v>
      </c>
      <c r="J152" s="302" t="s">
        <v>178</v>
      </c>
      <c r="K152" s="303" t="s">
        <v>26</v>
      </c>
      <c r="L152" s="304"/>
      <c r="M152" s="410"/>
    </row>
    <row r="153" spans="1:13" ht="165.75" x14ac:dyDescent="0.25">
      <c r="A153" s="308">
        <v>65</v>
      </c>
      <c r="B153" s="318" t="s">
        <v>249</v>
      </c>
      <c r="C153" s="302" t="s">
        <v>212</v>
      </c>
      <c r="D153" s="305" t="s">
        <v>239</v>
      </c>
      <c r="E153" s="306">
        <v>10000</v>
      </c>
      <c r="F153" s="317">
        <v>146400</v>
      </c>
      <c r="G153" s="302" t="s">
        <v>112</v>
      </c>
      <c r="H153" s="317">
        <v>146400</v>
      </c>
      <c r="I153" s="87">
        <v>45022</v>
      </c>
      <c r="J153" s="302" t="s">
        <v>240</v>
      </c>
      <c r="K153" s="303" t="s">
        <v>26</v>
      </c>
      <c r="L153" s="304"/>
      <c r="M153" s="410"/>
    </row>
    <row r="154" spans="1:13" ht="165.75" x14ac:dyDescent="0.25">
      <c r="A154" s="308">
        <v>66</v>
      </c>
      <c r="B154" s="302" t="s">
        <v>249</v>
      </c>
      <c r="C154" s="302" t="s">
        <v>250</v>
      </c>
      <c r="D154" s="305" t="s">
        <v>241</v>
      </c>
      <c r="E154" s="306">
        <v>2500</v>
      </c>
      <c r="F154" s="317">
        <v>154750</v>
      </c>
      <c r="G154" s="302" t="s">
        <v>112</v>
      </c>
      <c r="H154" s="317">
        <v>154750</v>
      </c>
      <c r="I154" s="87">
        <v>45022</v>
      </c>
      <c r="J154" s="302" t="s">
        <v>240</v>
      </c>
      <c r="K154" s="303" t="s">
        <v>26</v>
      </c>
      <c r="L154" s="304"/>
    </row>
    <row r="155" spans="1:13" ht="165.75" x14ac:dyDescent="0.25">
      <c r="A155" s="308">
        <v>67</v>
      </c>
      <c r="B155" s="302" t="s">
        <v>249</v>
      </c>
      <c r="C155" s="302" t="s">
        <v>246</v>
      </c>
      <c r="D155" s="305" t="s">
        <v>247</v>
      </c>
      <c r="E155" s="306">
        <v>5000</v>
      </c>
      <c r="F155" s="317">
        <v>438000</v>
      </c>
      <c r="G155" s="302" t="s">
        <v>112</v>
      </c>
      <c r="H155" s="317">
        <v>438000</v>
      </c>
      <c r="I155" s="87">
        <v>45139</v>
      </c>
      <c r="J155" s="302" t="s">
        <v>248</v>
      </c>
      <c r="K155" s="303" t="s">
        <v>26</v>
      </c>
      <c r="L155" s="304"/>
    </row>
    <row r="156" spans="1:13" ht="165.75" x14ac:dyDescent="0.25">
      <c r="A156" s="400">
        <v>68</v>
      </c>
      <c r="B156" s="394" t="s">
        <v>249</v>
      </c>
      <c r="C156" s="394" t="s">
        <v>251</v>
      </c>
      <c r="D156" s="397" t="s">
        <v>220</v>
      </c>
      <c r="E156" s="398">
        <v>5000</v>
      </c>
      <c r="F156" s="317">
        <v>314000</v>
      </c>
      <c r="G156" s="394" t="s">
        <v>112</v>
      </c>
      <c r="H156" s="317">
        <v>314000</v>
      </c>
      <c r="I156" s="87">
        <v>45139</v>
      </c>
      <c r="J156" s="394" t="s">
        <v>248</v>
      </c>
      <c r="K156" s="395" t="s">
        <v>26</v>
      </c>
      <c r="L156" s="396"/>
    </row>
    <row r="157" spans="1:13" ht="165.75" x14ac:dyDescent="0.25">
      <c r="A157" s="308">
        <v>69</v>
      </c>
      <c r="B157" s="302" t="s">
        <v>391</v>
      </c>
      <c r="C157" s="302" t="s">
        <v>392</v>
      </c>
      <c r="D157" s="305" t="s">
        <v>387</v>
      </c>
      <c r="E157" s="306">
        <v>7296</v>
      </c>
      <c r="F157" s="317">
        <v>270000</v>
      </c>
      <c r="G157" s="546" t="s">
        <v>395</v>
      </c>
      <c r="H157" s="317">
        <v>43900.75</v>
      </c>
      <c r="I157" s="87">
        <v>45287</v>
      </c>
      <c r="J157" s="302" t="s">
        <v>390</v>
      </c>
      <c r="K157" s="303" t="s">
        <v>26</v>
      </c>
      <c r="L157" s="304"/>
    </row>
    <row r="158" spans="1:13" x14ac:dyDescent="0.25">
      <c r="A158" s="76"/>
      <c r="B158" s="89" t="s">
        <v>229</v>
      </c>
      <c r="C158" s="89"/>
      <c r="D158" s="90"/>
      <c r="E158" s="91">
        <v>259537</v>
      </c>
      <c r="F158" s="92">
        <v>17836771.52</v>
      </c>
      <c r="G158" s="89"/>
      <c r="H158" s="92">
        <v>17610672.239999998</v>
      </c>
      <c r="I158" s="93"/>
      <c r="J158" s="82"/>
      <c r="K158" s="24"/>
      <c r="L158" s="88"/>
    </row>
    <row r="159" spans="1:13" x14ac:dyDescent="0.25">
      <c r="A159" s="94"/>
      <c r="B159" s="371" t="s">
        <v>230</v>
      </c>
      <c r="C159" s="371"/>
      <c r="D159" s="372"/>
      <c r="E159" s="373"/>
      <c r="F159" s="374">
        <f>F21+F31+F56+F59+F158</f>
        <v>90420142.290000007</v>
      </c>
      <c r="G159" s="374">
        <f>G21+G31+G56+G59+G158</f>
        <v>2126700.59</v>
      </c>
      <c r="H159" s="374">
        <f>H21+H31+H56+H59+H158</f>
        <v>28607622.609999999</v>
      </c>
      <c r="I159" s="96"/>
      <c r="J159" s="95"/>
      <c r="K159" s="40"/>
      <c r="L159" s="97"/>
    </row>
    <row r="160" spans="1:13" x14ac:dyDescent="0.25">
      <c r="A160" s="94"/>
      <c r="B160" s="475" t="s">
        <v>231</v>
      </c>
      <c r="C160" s="475"/>
      <c r="D160" s="475"/>
      <c r="E160" s="381">
        <f>E158</f>
        <v>259537</v>
      </c>
      <c r="F160" s="382">
        <f>F158</f>
        <v>17836771.52</v>
      </c>
      <c r="G160" s="382"/>
      <c r="H160" s="382">
        <f>H158</f>
        <v>17610672.239999998</v>
      </c>
      <c r="I160" s="383"/>
      <c r="J160" s="40"/>
      <c r="K160" s="40"/>
      <c r="L160" s="94"/>
    </row>
    <row r="161" spans="1:13" x14ac:dyDescent="0.25">
      <c r="A161" s="375"/>
      <c r="B161" s="376"/>
      <c r="C161" s="376"/>
      <c r="D161" s="376"/>
      <c r="E161" s="377"/>
      <c r="F161" s="378"/>
      <c r="G161" s="378"/>
      <c r="H161" s="378"/>
      <c r="I161" s="379"/>
      <c r="J161" s="380"/>
      <c r="K161" s="380"/>
      <c r="L161" s="375"/>
    </row>
    <row r="162" spans="1:13" x14ac:dyDescent="0.25">
      <c r="A162" s="375"/>
      <c r="B162" s="376"/>
      <c r="C162" s="376"/>
      <c r="D162" s="376"/>
      <c r="E162" s="377"/>
      <c r="F162" s="378"/>
      <c r="G162" s="378"/>
      <c r="H162" s="378"/>
      <c r="I162" s="379"/>
      <c r="J162" s="380"/>
      <c r="K162" s="380"/>
      <c r="L162" s="375"/>
    </row>
    <row r="163" spans="1:13" x14ac:dyDescent="0.25">
      <c r="A163" s="529"/>
      <c r="B163" s="530" t="s">
        <v>232</v>
      </c>
      <c r="C163" s="531"/>
      <c r="D163" s="532"/>
      <c r="E163" s="533"/>
      <c r="F163" s="534">
        <f>F165-F164</f>
        <v>65967184.440000013</v>
      </c>
      <c r="G163" s="535">
        <f>G165-G164</f>
        <v>1946985.2599999998</v>
      </c>
      <c r="H163" s="534">
        <f>F163-G163</f>
        <v>64020199.180000015</v>
      </c>
      <c r="I163" s="536"/>
      <c r="J163" s="531"/>
      <c r="K163" s="531"/>
      <c r="L163" s="529"/>
      <c r="M163" s="409"/>
    </row>
    <row r="164" spans="1:13" ht="25.5" x14ac:dyDescent="0.25">
      <c r="A164" s="116"/>
      <c r="B164" s="530" t="s">
        <v>233</v>
      </c>
      <c r="C164" s="531"/>
      <c r="D164" s="532"/>
      <c r="E164" s="533"/>
      <c r="F164" s="534">
        <f>F23+F24</f>
        <v>6616186.3300000001</v>
      </c>
      <c r="G164" s="534">
        <f>G23+G24</f>
        <v>179715.33</v>
      </c>
      <c r="H164" s="534">
        <f t="shared" ref="H164:H165" si="0">F164-G164</f>
        <v>6436471</v>
      </c>
      <c r="I164" s="536"/>
      <c r="J164" s="531"/>
      <c r="K164" s="537"/>
      <c r="L164" s="529"/>
      <c r="M164" s="409"/>
    </row>
    <row r="165" spans="1:13" x14ac:dyDescent="0.25">
      <c r="A165" s="116"/>
      <c r="B165" s="538" t="s">
        <v>61</v>
      </c>
      <c r="C165" s="531"/>
      <c r="D165" s="532"/>
      <c r="E165" s="533"/>
      <c r="F165" s="534">
        <f>F21+F31+F56+F59</f>
        <v>72583370.770000011</v>
      </c>
      <c r="G165" s="534">
        <f>G21+G31+G56+G59</f>
        <v>2126700.59</v>
      </c>
      <c r="H165" s="534">
        <f t="shared" si="0"/>
        <v>70456670.180000007</v>
      </c>
      <c r="I165" s="533"/>
      <c r="J165" s="539"/>
      <c r="K165" s="537"/>
      <c r="L165" s="529"/>
      <c r="M165" s="409"/>
    </row>
    <row r="166" spans="1:13" x14ac:dyDescent="0.25">
      <c r="A166" s="116"/>
      <c r="B166" s="538"/>
      <c r="C166" s="531"/>
      <c r="D166" s="532"/>
      <c r="E166" s="533"/>
      <c r="F166" s="540"/>
      <c r="G166" s="538"/>
      <c r="H166" s="529"/>
      <c r="I166" s="533"/>
      <c r="J166" s="539"/>
      <c r="K166" s="537"/>
      <c r="L166" s="529"/>
      <c r="M166" s="409"/>
    </row>
    <row r="167" spans="1:13" hidden="1" x14ac:dyDescent="0.25">
      <c r="A167" s="98"/>
      <c r="B167" s="99"/>
      <c r="C167" s="100"/>
      <c r="D167" s="101"/>
      <c r="E167" s="102" t="s">
        <v>234</v>
      </c>
      <c r="F167" s="103">
        <f>F21+F31+F56+F59</f>
        <v>72583370.770000011</v>
      </c>
      <c r="G167" s="103">
        <f>G21+G31+G56+G59</f>
        <v>2126700.59</v>
      </c>
      <c r="H167" s="104"/>
      <c r="I167" s="104"/>
      <c r="J167" s="24"/>
      <c r="K167" s="24"/>
      <c r="L167" s="81"/>
      <c r="M167" s="409"/>
    </row>
    <row r="168" spans="1:13" hidden="1" x14ac:dyDescent="0.25">
      <c r="A168" s="88"/>
      <c r="B168" s="81"/>
      <c r="C168" s="100"/>
      <c r="D168" s="101"/>
      <c r="E168" s="105" t="s">
        <v>235</v>
      </c>
      <c r="F168" s="106"/>
      <c r="G168" s="107">
        <f>F167-G167</f>
        <v>70456670.180000007</v>
      </c>
      <c r="H168" s="104"/>
      <c r="I168" s="104"/>
      <c r="J168" s="24"/>
      <c r="K168" s="24"/>
      <c r="L168" s="81"/>
      <c r="M168" s="409"/>
    </row>
    <row r="169" spans="1:13" hidden="1" x14ac:dyDescent="0.25">
      <c r="A169" s="88"/>
      <c r="B169" s="81"/>
      <c r="C169" s="100"/>
      <c r="D169" s="101"/>
      <c r="E169" s="104"/>
      <c r="F169" s="108"/>
      <c r="G169" s="24"/>
      <c r="H169" s="104"/>
      <c r="I169" s="104"/>
      <c r="J169" s="24"/>
      <c r="K169" s="24"/>
      <c r="L169" s="81"/>
      <c r="M169" s="409"/>
    </row>
    <row r="170" spans="1:13" hidden="1" x14ac:dyDescent="0.25">
      <c r="A170" s="109"/>
      <c r="B170" s="70"/>
      <c r="C170" s="29"/>
      <c r="D170" s="24"/>
      <c r="E170" s="110" t="s">
        <v>236</v>
      </c>
      <c r="F170" s="111">
        <v>72133655.439999998</v>
      </c>
      <c r="G170" s="111" t="e">
        <f>G21+#REF!+G56+G59</f>
        <v>#REF!</v>
      </c>
      <c r="H170" s="29"/>
      <c r="I170" s="112"/>
      <c r="J170" s="29"/>
      <c r="K170" s="24"/>
      <c r="L170" s="29"/>
      <c r="M170" s="409"/>
    </row>
    <row r="171" spans="1:13" hidden="1" x14ac:dyDescent="0.25">
      <c r="A171" s="113"/>
      <c r="B171" s="99"/>
      <c r="C171" s="114"/>
      <c r="D171" s="115"/>
      <c r="E171" s="116" t="s">
        <v>237</v>
      </c>
      <c r="F171" s="117"/>
      <c r="G171" s="118" t="e">
        <f>F170-G170</f>
        <v>#REF!</v>
      </c>
      <c r="H171" s="115"/>
      <c r="I171" s="76"/>
      <c r="J171" s="114"/>
      <c r="K171" s="24"/>
      <c r="L171" s="115"/>
      <c r="M171" s="409"/>
    </row>
    <row r="172" spans="1:13" x14ac:dyDescent="0.25">
      <c r="A172" s="119"/>
      <c r="B172" s="120"/>
      <c r="C172" s="121"/>
      <c r="D172" s="119"/>
      <c r="E172" s="122"/>
      <c r="F172" s="122"/>
      <c r="G172" s="123"/>
      <c r="H172" s="124"/>
      <c r="I172" s="125"/>
      <c r="J172" s="126"/>
      <c r="K172" s="121"/>
      <c r="L172" s="119"/>
    </row>
    <row r="173" spans="1:13" x14ac:dyDescent="0.25">
      <c r="A173" s="4"/>
      <c r="B173" s="127"/>
      <c r="C173" s="3"/>
      <c r="D173" s="4"/>
      <c r="E173" s="5"/>
      <c r="F173" s="526"/>
      <c r="G173" s="526"/>
      <c r="H173" s="4"/>
      <c r="I173" s="1"/>
      <c r="J173" s="1"/>
      <c r="K173" s="1"/>
    </row>
    <row r="174" spans="1:13" x14ac:dyDescent="0.25">
      <c r="A174" s="4"/>
      <c r="B174" s="127"/>
      <c r="C174" s="128"/>
      <c r="D174" s="129"/>
      <c r="E174" s="5"/>
      <c r="F174" s="8"/>
      <c r="G174" s="3"/>
      <c r="H174" s="4"/>
      <c r="I174" s="1"/>
      <c r="J174" s="1"/>
      <c r="K174" s="1"/>
    </row>
    <row r="175" spans="1:13" x14ac:dyDescent="0.25">
      <c r="A175" s="4"/>
      <c r="B175" s="127"/>
      <c r="C175" s="3"/>
      <c r="D175" s="4"/>
      <c r="E175" s="5"/>
      <c r="F175" s="8"/>
      <c r="G175" s="3"/>
      <c r="H175" s="4"/>
      <c r="I175" s="1"/>
      <c r="J175" s="1"/>
      <c r="K175" s="1"/>
    </row>
    <row r="176" spans="1:13" x14ac:dyDescent="0.25">
      <c r="A176" s="4"/>
      <c r="B176" s="127"/>
      <c r="C176" s="3"/>
      <c r="D176" s="129"/>
      <c r="E176" s="131"/>
      <c r="F176" s="130"/>
      <c r="G176" s="129"/>
      <c r="H176" s="129"/>
      <c r="I176" s="5"/>
      <c r="J176" s="8"/>
      <c r="K176" s="3"/>
      <c r="L176" s="4"/>
    </row>
    <row r="177" spans="1:12" x14ac:dyDescent="0.25">
      <c r="A177" s="4"/>
      <c r="B177" s="127"/>
      <c r="C177" s="3"/>
      <c r="D177" s="4"/>
      <c r="E177" s="5"/>
      <c r="F177" s="5"/>
      <c r="G177" s="4"/>
      <c r="H177" s="4"/>
      <c r="I177" s="5"/>
      <c r="J177" s="8"/>
      <c r="K177" s="3"/>
      <c r="L177" s="4"/>
    </row>
    <row r="178" spans="1:12" x14ac:dyDescent="0.25">
      <c r="A178" s="4"/>
      <c r="B178" s="127"/>
      <c r="C178" s="3"/>
      <c r="D178" s="4"/>
      <c r="E178" s="5"/>
      <c r="F178" s="5"/>
      <c r="G178" s="4"/>
      <c r="H178" s="4"/>
      <c r="I178" s="5"/>
      <c r="J178" s="8"/>
      <c r="K178" s="3"/>
      <c r="L178" s="4"/>
    </row>
    <row r="179" spans="1:12" x14ac:dyDescent="0.25">
      <c r="A179" s="4"/>
      <c r="B179" s="127"/>
      <c r="C179" s="3"/>
      <c r="D179" s="4"/>
      <c r="E179" s="5"/>
      <c r="F179" s="5"/>
      <c r="G179" s="4"/>
      <c r="H179" s="4"/>
      <c r="I179" s="5"/>
      <c r="J179" s="8"/>
      <c r="K179" s="3"/>
      <c r="L179" s="4"/>
    </row>
    <row r="180" spans="1:12" x14ac:dyDescent="0.25">
      <c r="A180" s="4"/>
      <c r="B180" s="127"/>
      <c r="C180" s="3"/>
      <c r="D180" s="4"/>
      <c r="E180" s="5"/>
      <c r="F180" s="5"/>
      <c r="G180" s="4"/>
      <c r="H180" s="4"/>
      <c r="I180" s="5"/>
      <c r="J180" s="8"/>
      <c r="K180" s="3"/>
      <c r="L180" s="4"/>
    </row>
    <row r="181" spans="1:12" x14ac:dyDescent="0.25">
      <c r="A181" s="4"/>
      <c r="B181" s="127"/>
      <c r="C181" s="3"/>
      <c r="D181" s="4"/>
      <c r="E181" s="5"/>
      <c r="F181" s="5"/>
      <c r="G181" s="4"/>
      <c r="H181" s="4"/>
      <c r="I181" s="5"/>
      <c r="J181" s="8"/>
      <c r="K181" s="3"/>
      <c r="L181" s="4"/>
    </row>
    <row r="182" spans="1:12" x14ac:dyDescent="0.25">
      <c r="A182" s="4"/>
      <c r="B182" s="127"/>
      <c r="C182" s="3"/>
      <c r="D182" s="4"/>
      <c r="E182" s="5"/>
      <c r="F182" s="5"/>
      <c r="G182" s="4"/>
      <c r="H182" s="4"/>
      <c r="I182" s="5"/>
      <c r="J182" s="8"/>
      <c r="K182" s="3"/>
      <c r="L182" s="4"/>
    </row>
    <row r="183" spans="1:12" x14ac:dyDescent="0.25">
      <c r="A183" s="4"/>
      <c r="B183" s="127"/>
      <c r="C183" s="3"/>
      <c r="D183" s="4"/>
      <c r="E183" s="5"/>
      <c r="F183" s="5"/>
      <c r="G183" s="4"/>
      <c r="H183" s="4"/>
      <c r="I183" s="5"/>
      <c r="J183" s="8"/>
      <c r="K183" s="3"/>
      <c r="L183" s="4"/>
    </row>
    <row r="218" spans="2:11" x14ac:dyDescent="0.25">
      <c r="B218" s="1"/>
      <c r="C218" s="1"/>
      <c r="E218" s="1"/>
      <c r="F218" s="1"/>
      <c r="I218" s="132"/>
      <c r="J218" s="133"/>
      <c r="K218" s="1"/>
    </row>
  </sheetData>
  <autoFilter ref="A61:L160"/>
  <mergeCells count="421">
    <mergeCell ref="B160:D160"/>
    <mergeCell ref="G116:G118"/>
    <mergeCell ref="H116:H118"/>
    <mergeCell ref="I116:I118"/>
    <mergeCell ref="J116:J118"/>
    <mergeCell ref="K116:K118"/>
    <mergeCell ref="L116:L118"/>
    <mergeCell ref="A116:A118"/>
    <mergeCell ref="B116:B118"/>
    <mergeCell ref="C116:C118"/>
    <mergeCell ref="D116:D118"/>
    <mergeCell ref="E116:E118"/>
    <mergeCell ref="F116:F118"/>
    <mergeCell ref="G114:G115"/>
    <mergeCell ref="H114:H115"/>
    <mergeCell ref="I114:I115"/>
    <mergeCell ref="J114:J115"/>
    <mergeCell ref="K114:K115"/>
    <mergeCell ref="L114:L115"/>
    <mergeCell ref="A114:A115"/>
    <mergeCell ref="B114:B115"/>
    <mergeCell ref="C114:C115"/>
    <mergeCell ref="D114:D115"/>
    <mergeCell ref="E114:E115"/>
    <mergeCell ref="F114:F115"/>
    <mergeCell ref="G111:G112"/>
    <mergeCell ref="H111:H112"/>
    <mergeCell ref="I111:I112"/>
    <mergeCell ref="J111:J112"/>
    <mergeCell ref="K111:K112"/>
    <mergeCell ref="L111:L112"/>
    <mergeCell ref="A111:A112"/>
    <mergeCell ref="B111:B112"/>
    <mergeCell ref="C111:C112"/>
    <mergeCell ref="D111:D112"/>
    <mergeCell ref="E111:E112"/>
    <mergeCell ref="F111:F112"/>
    <mergeCell ref="G109:G110"/>
    <mergeCell ref="H109:H110"/>
    <mergeCell ref="I109:I110"/>
    <mergeCell ref="J109:J110"/>
    <mergeCell ref="K109:K110"/>
    <mergeCell ref="L109:L110"/>
    <mergeCell ref="A109:A110"/>
    <mergeCell ref="B109:B110"/>
    <mergeCell ref="C109:C110"/>
    <mergeCell ref="D109:D110"/>
    <mergeCell ref="E109:E110"/>
    <mergeCell ref="F109:F110"/>
    <mergeCell ref="G107:G108"/>
    <mergeCell ref="H107:H108"/>
    <mergeCell ref="I107:I108"/>
    <mergeCell ref="J107:J108"/>
    <mergeCell ref="K107:K108"/>
    <mergeCell ref="L107:L108"/>
    <mergeCell ref="A107:A108"/>
    <mergeCell ref="B107:B108"/>
    <mergeCell ref="C107:C108"/>
    <mergeCell ref="D107:D108"/>
    <mergeCell ref="E107:E108"/>
    <mergeCell ref="F107:F108"/>
    <mergeCell ref="G105:G106"/>
    <mergeCell ref="H105:H106"/>
    <mergeCell ref="I105:I106"/>
    <mergeCell ref="J105:J106"/>
    <mergeCell ref="K105:K106"/>
    <mergeCell ref="L105:L106"/>
    <mergeCell ref="A105:A106"/>
    <mergeCell ref="B105:B106"/>
    <mergeCell ref="C105:C106"/>
    <mergeCell ref="D105:D106"/>
    <mergeCell ref="E105:E106"/>
    <mergeCell ref="F105:F106"/>
    <mergeCell ref="G103:G104"/>
    <mergeCell ref="H103:H104"/>
    <mergeCell ref="I103:I104"/>
    <mergeCell ref="J103:J104"/>
    <mergeCell ref="K103:K104"/>
    <mergeCell ref="L103:L104"/>
    <mergeCell ref="A103:A104"/>
    <mergeCell ref="B103:B104"/>
    <mergeCell ref="C103:C104"/>
    <mergeCell ref="D103:D104"/>
    <mergeCell ref="E103:E104"/>
    <mergeCell ref="F103:F104"/>
    <mergeCell ref="G101:G102"/>
    <mergeCell ref="H101:H102"/>
    <mergeCell ref="I101:I102"/>
    <mergeCell ref="J101:J102"/>
    <mergeCell ref="K101:K102"/>
    <mergeCell ref="L101:L102"/>
    <mergeCell ref="A101:A102"/>
    <mergeCell ref="B101:B102"/>
    <mergeCell ref="C101:C102"/>
    <mergeCell ref="D101:D102"/>
    <mergeCell ref="E101:E102"/>
    <mergeCell ref="F101:F102"/>
    <mergeCell ref="G99:G100"/>
    <mergeCell ref="H99:H100"/>
    <mergeCell ref="I99:I100"/>
    <mergeCell ref="J99:J100"/>
    <mergeCell ref="K99:K100"/>
    <mergeCell ref="L99:L100"/>
    <mergeCell ref="A99:A100"/>
    <mergeCell ref="B99:B100"/>
    <mergeCell ref="C99:C100"/>
    <mergeCell ref="D99:D100"/>
    <mergeCell ref="E99:E100"/>
    <mergeCell ref="F99:F100"/>
    <mergeCell ref="G97:G98"/>
    <mergeCell ref="H97:H98"/>
    <mergeCell ref="I97:I98"/>
    <mergeCell ref="J97:J98"/>
    <mergeCell ref="K97:K98"/>
    <mergeCell ref="L97:L98"/>
    <mergeCell ref="A97:A98"/>
    <mergeCell ref="B97:B98"/>
    <mergeCell ref="C97:C98"/>
    <mergeCell ref="D97:D98"/>
    <mergeCell ref="E97:E98"/>
    <mergeCell ref="F97:F98"/>
    <mergeCell ref="G95:G96"/>
    <mergeCell ref="H95:H96"/>
    <mergeCell ref="I95:I96"/>
    <mergeCell ref="J95:J96"/>
    <mergeCell ref="K95:K96"/>
    <mergeCell ref="L95:L96"/>
    <mergeCell ref="A95:A96"/>
    <mergeCell ref="B95:B96"/>
    <mergeCell ref="C95:C96"/>
    <mergeCell ref="D95:D96"/>
    <mergeCell ref="E95:E96"/>
    <mergeCell ref="F95:F96"/>
    <mergeCell ref="G93:G94"/>
    <mergeCell ref="H93:H94"/>
    <mergeCell ref="I93:I94"/>
    <mergeCell ref="J93:J94"/>
    <mergeCell ref="K93:K94"/>
    <mergeCell ref="L93:L94"/>
    <mergeCell ref="A93:A94"/>
    <mergeCell ref="B93:B94"/>
    <mergeCell ref="C93:C94"/>
    <mergeCell ref="D93:D94"/>
    <mergeCell ref="E93:E94"/>
    <mergeCell ref="F93:F94"/>
    <mergeCell ref="G91:G92"/>
    <mergeCell ref="H91:H92"/>
    <mergeCell ref="I91:I92"/>
    <mergeCell ref="J91:J92"/>
    <mergeCell ref="K91:K92"/>
    <mergeCell ref="L91:L92"/>
    <mergeCell ref="A91:A92"/>
    <mergeCell ref="B91:B92"/>
    <mergeCell ref="C91:C92"/>
    <mergeCell ref="D91:D92"/>
    <mergeCell ref="E91:E92"/>
    <mergeCell ref="F91:F92"/>
    <mergeCell ref="G89:G90"/>
    <mergeCell ref="H89:H90"/>
    <mergeCell ref="I89:I90"/>
    <mergeCell ref="J89:J90"/>
    <mergeCell ref="K89:K90"/>
    <mergeCell ref="L89:L90"/>
    <mergeCell ref="A89:A90"/>
    <mergeCell ref="B89:B90"/>
    <mergeCell ref="C89:C90"/>
    <mergeCell ref="D89:D90"/>
    <mergeCell ref="E89:E90"/>
    <mergeCell ref="F89:F90"/>
    <mergeCell ref="G87:G88"/>
    <mergeCell ref="H87:H88"/>
    <mergeCell ref="I87:I88"/>
    <mergeCell ref="J87:J88"/>
    <mergeCell ref="K87:K88"/>
    <mergeCell ref="L87:L88"/>
    <mergeCell ref="A87:A88"/>
    <mergeCell ref="B87:B88"/>
    <mergeCell ref="C87:C88"/>
    <mergeCell ref="D87:D88"/>
    <mergeCell ref="E87:E88"/>
    <mergeCell ref="F87:F88"/>
    <mergeCell ref="G85:G86"/>
    <mergeCell ref="H85:H86"/>
    <mergeCell ref="I85:I86"/>
    <mergeCell ref="J85:J86"/>
    <mergeCell ref="K85:K86"/>
    <mergeCell ref="L85:L86"/>
    <mergeCell ref="A85:A86"/>
    <mergeCell ref="B85:B86"/>
    <mergeCell ref="C85:C86"/>
    <mergeCell ref="D85:D86"/>
    <mergeCell ref="E85:E86"/>
    <mergeCell ref="F85:F86"/>
    <mergeCell ref="G83:G84"/>
    <mergeCell ref="H83:H84"/>
    <mergeCell ref="I83:I84"/>
    <mergeCell ref="J83:J84"/>
    <mergeCell ref="K83:K84"/>
    <mergeCell ref="L83:L84"/>
    <mergeCell ref="A83:A84"/>
    <mergeCell ref="B83:B84"/>
    <mergeCell ref="C83:C84"/>
    <mergeCell ref="D83:D84"/>
    <mergeCell ref="E83:E84"/>
    <mergeCell ref="F83:F84"/>
    <mergeCell ref="G80:G82"/>
    <mergeCell ref="H80:H82"/>
    <mergeCell ref="I80:I82"/>
    <mergeCell ref="J80:J82"/>
    <mergeCell ref="K80:K82"/>
    <mergeCell ref="L80:L82"/>
    <mergeCell ref="A80:A82"/>
    <mergeCell ref="B80:B82"/>
    <mergeCell ref="C80:C82"/>
    <mergeCell ref="D80:D82"/>
    <mergeCell ref="E80:E82"/>
    <mergeCell ref="F80:F82"/>
    <mergeCell ref="G78:G79"/>
    <mergeCell ref="H78:H79"/>
    <mergeCell ref="I78:I79"/>
    <mergeCell ref="J78:J79"/>
    <mergeCell ref="K78:K79"/>
    <mergeCell ref="L78:L79"/>
    <mergeCell ref="A78:A79"/>
    <mergeCell ref="B78:B79"/>
    <mergeCell ref="C78:C79"/>
    <mergeCell ref="D78:D79"/>
    <mergeCell ref="E78:E79"/>
    <mergeCell ref="F78:F79"/>
    <mergeCell ref="G75:G77"/>
    <mergeCell ref="H75:H77"/>
    <mergeCell ref="I75:I77"/>
    <mergeCell ref="J75:J77"/>
    <mergeCell ref="K75:K77"/>
    <mergeCell ref="L75:L77"/>
    <mergeCell ref="A75:A77"/>
    <mergeCell ref="B75:B77"/>
    <mergeCell ref="C75:C77"/>
    <mergeCell ref="D75:D77"/>
    <mergeCell ref="E75:E77"/>
    <mergeCell ref="F75:F77"/>
    <mergeCell ref="G69:G70"/>
    <mergeCell ref="H69:H70"/>
    <mergeCell ref="I69:I70"/>
    <mergeCell ref="J69:J70"/>
    <mergeCell ref="K73:K74"/>
    <mergeCell ref="K69:K70"/>
    <mergeCell ref="L69:L70"/>
    <mergeCell ref="A69:A70"/>
    <mergeCell ref="B69:B70"/>
    <mergeCell ref="C69:C70"/>
    <mergeCell ref="D69:D70"/>
    <mergeCell ref="E69:E70"/>
    <mergeCell ref="F69:F70"/>
    <mergeCell ref="L73:L74"/>
    <mergeCell ref="A73:A74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64:K65"/>
    <mergeCell ref="L64:L65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I62:I63"/>
    <mergeCell ref="J62:J63"/>
    <mergeCell ref="G54:G55"/>
    <mergeCell ref="H54:H55"/>
    <mergeCell ref="I54:I55"/>
    <mergeCell ref="J54:J55"/>
    <mergeCell ref="K54:K55"/>
    <mergeCell ref="L54:L55"/>
    <mergeCell ref="A57:L57"/>
    <mergeCell ref="A60:L60"/>
    <mergeCell ref="A62:A63"/>
    <mergeCell ref="B62:B63"/>
    <mergeCell ref="C62:C63"/>
    <mergeCell ref="D62:D63"/>
    <mergeCell ref="E62:E63"/>
    <mergeCell ref="F62:F63"/>
    <mergeCell ref="G62:G63"/>
    <mergeCell ref="H62:H63"/>
    <mergeCell ref="K62:K63"/>
    <mergeCell ref="L62:L63"/>
    <mergeCell ref="A54:A55"/>
    <mergeCell ref="B54:B55"/>
    <mergeCell ref="C54:C55"/>
    <mergeCell ref="D54:D55"/>
    <mergeCell ref="E54:E55"/>
    <mergeCell ref="F54:F55"/>
    <mergeCell ref="G52:G53"/>
    <mergeCell ref="H52:H53"/>
    <mergeCell ref="I52:I53"/>
    <mergeCell ref="J52:J53"/>
    <mergeCell ref="K52:K53"/>
    <mergeCell ref="L52:L53"/>
    <mergeCell ref="A52:A53"/>
    <mergeCell ref="B52:B53"/>
    <mergeCell ref="C52:C53"/>
    <mergeCell ref="D52:D53"/>
    <mergeCell ref="E52:E53"/>
    <mergeCell ref="F52:F53"/>
    <mergeCell ref="G50:G51"/>
    <mergeCell ref="H50:H51"/>
    <mergeCell ref="I50:I51"/>
    <mergeCell ref="J50:J51"/>
    <mergeCell ref="K50:K51"/>
    <mergeCell ref="L50:L51"/>
    <mergeCell ref="A50:A51"/>
    <mergeCell ref="B50:B51"/>
    <mergeCell ref="C50:C51"/>
    <mergeCell ref="D50:D51"/>
    <mergeCell ref="E50:E51"/>
    <mergeCell ref="F50:F51"/>
    <mergeCell ref="G48:G49"/>
    <mergeCell ref="H48:H49"/>
    <mergeCell ref="I48:I49"/>
    <mergeCell ref="J48:J49"/>
    <mergeCell ref="K48:K49"/>
    <mergeCell ref="L48:L49"/>
    <mergeCell ref="A48:A49"/>
    <mergeCell ref="B48:B49"/>
    <mergeCell ref="C48:C49"/>
    <mergeCell ref="D48:D49"/>
    <mergeCell ref="E48:E49"/>
    <mergeCell ref="F48:F49"/>
    <mergeCell ref="G44:G45"/>
    <mergeCell ref="H44:H45"/>
    <mergeCell ref="I44:I45"/>
    <mergeCell ref="J44:J45"/>
    <mergeCell ref="K46:K47"/>
    <mergeCell ref="K44:K45"/>
    <mergeCell ref="L44:L45"/>
    <mergeCell ref="A44:A45"/>
    <mergeCell ref="B44:B45"/>
    <mergeCell ref="C44:C45"/>
    <mergeCell ref="D44:D45"/>
    <mergeCell ref="E44:E45"/>
    <mergeCell ref="F44:F45"/>
    <mergeCell ref="L46:L47"/>
    <mergeCell ref="A46:A47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2:K43"/>
    <mergeCell ref="L42:L43"/>
    <mergeCell ref="A42:A43"/>
    <mergeCell ref="B42:B43"/>
    <mergeCell ref="C42:C43"/>
    <mergeCell ref="D42:D43"/>
    <mergeCell ref="E42:E43"/>
    <mergeCell ref="F42:F43"/>
    <mergeCell ref="G42:G43"/>
    <mergeCell ref="H42:H43"/>
    <mergeCell ref="I42:I43"/>
    <mergeCell ref="J42:J43"/>
    <mergeCell ref="G17:G18"/>
    <mergeCell ref="H17:H18"/>
    <mergeCell ref="I17:I18"/>
    <mergeCell ref="J17:J18"/>
    <mergeCell ref="K17:K18"/>
    <mergeCell ref="L17:L18"/>
    <mergeCell ref="A22:L22"/>
    <mergeCell ref="A32:L32"/>
    <mergeCell ref="A40:A41"/>
    <mergeCell ref="B40:B41"/>
    <mergeCell ref="C40:C41"/>
    <mergeCell ref="D40:D41"/>
    <mergeCell ref="E40:E41"/>
    <mergeCell ref="F40:F41"/>
    <mergeCell ref="G40:G41"/>
    <mergeCell ref="H40:H41"/>
    <mergeCell ref="K40:K41"/>
    <mergeCell ref="L40:L41"/>
    <mergeCell ref="A17:A18"/>
    <mergeCell ref="B17:B18"/>
    <mergeCell ref="C17:C18"/>
    <mergeCell ref="D17:D18"/>
    <mergeCell ref="M163:M171"/>
    <mergeCell ref="M113:M153"/>
    <mergeCell ref="E17:E18"/>
    <mergeCell ref="F17:F18"/>
    <mergeCell ref="H1:J1"/>
    <mergeCell ref="H2:J2"/>
    <mergeCell ref="H3:J3"/>
    <mergeCell ref="H4:K4"/>
    <mergeCell ref="D8:I8"/>
    <mergeCell ref="A14:L14"/>
    <mergeCell ref="G15:G16"/>
    <mergeCell ref="H15:H16"/>
    <mergeCell ref="I15:I16"/>
    <mergeCell ref="J15:J16"/>
    <mergeCell ref="K15:K16"/>
    <mergeCell ref="L15:L16"/>
    <mergeCell ref="A15:A16"/>
    <mergeCell ref="B15:B16"/>
    <mergeCell ref="C15:C16"/>
    <mergeCell ref="D15:D16"/>
    <mergeCell ref="E15:E16"/>
    <mergeCell ref="F15:F16"/>
    <mergeCell ref="I40:I41"/>
    <mergeCell ref="J40:J41"/>
  </mergeCells>
  <pageMargins left="0.70866141732283472" right="0.70866141732283472" top="0.74803149606299213" bottom="0.15748031496062992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9"/>
  <sheetViews>
    <sheetView topLeftCell="A16" workbookViewId="0">
      <selection activeCell="D38" sqref="D38"/>
    </sheetView>
  </sheetViews>
  <sheetFormatPr defaultColWidth="9.140625" defaultRowHeight="12.75" x14ac:dyDescent="0.2"/>
  <cols>
    <col min="1" max="1" width="5.7109375" style="138" customWidth="1"/>
    <col min="2" max="2" width="23" style="139" customWidth="1"/>
    <col min="3" max="3" width="15.5703125" style="140" customWidth="1"/>
    <col min="4" max="4" width="14.85546875" style="201" customWidth="1"/>
    <col min="5" max="5" width="15.42578125" style="138" customWidth="1"/>
    <col min="6" max="6" width="21" style="138" customWidth="1"/>
    <col min="7" max="7" width="18.5703125" style="138" customWidth="1"/>
    <col min="8" max="8" width="16.7109375" style="138" customWidth="1"/>
    <col min="9" max="9" width="13.140625" style="138" customWidth="1"/>
    <col min="10" max="10" width="9.140625" style="138"/>
    <col min="11" max="11" width="11.140625" style="138" customWidth="1"/>
    <col min="12" max="12" width="11.42578125" style="138" customWidth="1"/>
    <col min="13" max="16384" width="9.140625" style="138"/>
  </cols>
  <sheetData>
    <row r="2" spans="1:9" x14ac:dyDescent="0.2">
      <c r="D2" s="141"/>
      <c r="E2" s="142" t="s">
        <v>252</v>
      </c>
    </row>
    <row r="3" spans="1:9" x14ac:dyDescent="0.2">
      <c r="D3" s="141"/>
      <c r="E3" s="142" t="s">
        <v>253</v>
      </c>
    </row>
    <row r="6" spans="1:9" ht="89.25" x14ac:dyDescent="0.2">
      <c r="A6" s="143" t="s">
        <v>254</v>
      </c>
      <c r="B6" s="143" t="s">
        <v>255</v>
      </c>
      <c r="C6" s="144" t="s">
        <v>256</v>
      </c>
      <c r="D6" s="145" t="s">
        <v>257</v>
      </c>
      <c r="E6" s="143" t="s">
        <v>258</v>
      </c>
      <c r="F6" s="143" t="s">
        <v>259</v>
      </c>
      <c r="G6" s="143" t="s">
        <v>260</v>
      </c>
      <c r="H6" s="143" t="s">
        <v>261</v>
      </c>
    </row>
    <row r="7" spans="1:9" x14ac:dyDescent="0.2">
      <c r="A7" s="146">
        <v>1</v>
      </c>
      <c r="B7" s="146">
        <v>2</v>
      </c>
      <c r="C7" s="147">
        <v>3</v>
      </c>
      <c r="D7" s="148">
        <v>4</v>
      </c>
      <c r="E7" s="146">
        <v>5</v>
      </c>
      <c r="F7" s="146">
        <v>6</v>
      </c>
      <c r="G7" s="146">
        <v>7</v>
      </c>
      <c r="H7" s="146">
        <v>8</v>
      </c>
    </row>
    <row r="8" spans="1:9" ht="15.75" x14ac:dyDescent="0.2">
      <c r="A8" s="420" t="s">
        <v>262</v>
      </c>
      <c r="B8" s="420"/>
      <c r="C8" s="420"/>
      <c r="D8" s="420"/>
      <c r="E8" s="420"/>
      <c r="F8" s="420"/>
      <c r="G8" s="420"/>
      <c r="H8" s="420"/>
    </row>
    <row r="9" spans="1:9" ht="76.5" x14ac:dyDescent="0.2">
      <c r="A9" s="149">
        <v>1</v>
      </c>
      <c r="B9" s="32" t="s">
        <v>263</v>
      </c>
      <c r="C9" s="144">
        <v>675000</v>
      </c>
      <c r="D9" s="150">
        <v>675000</v>
      </c>
      <c r="E9" s="151">
        <v>42905</v>
      </c>
      <c r="F9" s="143" t="s">
        <v>264</v>
      </c>
      <c r="G9" s="152" t="s">
        <v>41</v>
      </c>
      <c r="H9" s="143"/>
      <c r="I9" s="153"/>
    </row>
    <row r="10" spans="1:9" ht="76.5" x14ac:dyDescent="0.2">
      <c r="A10" s="149">
        <v>2</v>
      </c>
      <c r="B10" s="32" t="s">
        <v>265</v>
      </c>
      <c r="C10" s="144">
        <v>67625.67</v>
      </c>
      <c r="D10" s="150">
        <v>67625.67</v>
      </c>
      <c r="E10" s="151">
        <v>41887</v>
      </c>
      <c r="F10" s="143" t="s">
        <v>266</v>
      </c>
      <c r="G10" s="152" t="s">
        <v>41</v>
      </c>
      <c r="H10" s="143"/>
      <c r="I10" s="153"/>
    </row>
    <row r="11" spans="1:9" ht="76.5" x14ac:dyDescent="0.2">
      <c r="A11" s="149">
        <v>3</v>
      </c>
      <c r="B11" s="143" t="s">
        <v>267</v>
      </c>
      <c r="C11" s="154">
        <v>640000</v>
      </c>
      <c r="D11" s="150">
        <v>640000</v>
      </c>
      <c r="E11" s="151">
        <v>41530</v>
      </c>
      <c r="F11" s="143" t="s">
        <v>268</v>
      </c>
      <c r="G11" s="152" t="s">
        <v>41</v>
      </c>
      <c r="H11" s="143"/>
      <c r="I11" s="153"/>
    </row>
    <row r="12" spans="1:9" ht="76.5" x14ac:dyDescent="0.2">
      <c r="A12" s="149">
        <v>4</v>
      </c>
      <c r="B12" s="143" t="s">
        <v>269</v>
      </c>
      <c r="C12" s="154">
        <v>3164800</v>
      </c>
      <c r="D12" s="150">
        <v>3164800</v>
      </c>
      <c r="E12" s="151">
        <v>44823</v>
      </c>
      <c r="F12" s="143" t="s">
        <v>270</v>
      </c>
      <c r="G12" s="152" t="s">
        <v>41</v>
      </c>
      <c r="H12" s="143"/>
      <c r="I12" s="155"/>
    </row>
    <row r="13" spans="1:9" ht="89.25" x14ac:dyDescent="0.2">
      <c r="A13" s="390">
        <v>5</v>
      </c>
      <c r="B13" s="388" t="s">
        <v>291</v>
      </c>
      <c r="C13" s="391">
        <v>335487.90000000002</v>
      </c>
      <c r="D13" s="392">
        <v>335487.90000000002</v>
      </c>
      <c r="E13" s="46">
        <v>45086</v>
      </c>
      <c r="F13" s="388" t="s">
        <v>292</v>
      </c>
      <c r="G13" s="27" t="s">
        <v>41</v>
      </c>
      <c r="H13" s="143"/>
      <c r="I13" s="155"/>
    </row>
    <row r="14" spans="1:9" ht="14.25" x14ac:dyDescent="0.2">
      <c r="A14" s="156"/>
      <c r="B14" s="157" t="s">
        <v>100</v>
      </c>
      <c r="C14" s="158">
        <v>4882913.57</v>
      </c>
      <c r="D14" s="159">
        <v>4882913.57</v>
      </c>
      <c r="E14" s="151"/>
      <c r="F14" s="152"/>
      <c r="G14" s="160"/>
      <c r="H14" s="143"/>
    </row>
    <row r="15" spans="1:9" ht="15.75" x14ac:dyDescent="0.2">
      <c r="A15" s="420" t="s">
        <v>271</v>
      </c>
      <c r="B15" s="420"/>
      <c r="C15" s="420"/>
      <c r="D15" s="420"/>
      <c r="E15" s="420"/>
      <c r="F15" s="420"/>
      <c r="G15" s="420"/>
      <c r="H15" s="420"/>
    </row>
    <row r="16" spans="1:9" ht="38.25" x14ac:dyDescent="0.2">
      <c r="A16" s="161">
        <v>1</v>
      </c>
      <c r="B16" s="143" t="s">
        <v>272</v>
      </c>
      <c r="C16" s="162">
        <v>260000</v>
      </c>
      <c r="D16" s="163">
        <v>260000</v>
      </c>
      <c r="E16" s="151">
        <v>44265</v>
      </c>
      <c r="F16" s="143"/>
      <c r="G16" s="152" t="s">
        <v>41</v>
      </c>
      <c r="H16" s="164"/>
      <c r="I16" s="153"/>
    </row>
    <row r="17" spans="1:9" ht="76.5" x14ac:dyDescent="0.2">
      <c r="A17" s="161">
        <v>2</v>
      </c>
      <c r="B17" s="143" t="s">
        <v>273</v>
      </c>
      <c r="C17" s="162">
        <v>846400</v>
      </c>
      <c r="D17" s="165">
        <v>529000.02</v>
      </c>
      <c r="E17" s="151">
        <v>44844</v>
      </c>
      <c r="F17" s="143" t="s">
        <v>274</v>
      </c>
      <c r="G17" s="152" t="s">
        <v>41</v>
      </c>
      <c r="H17" s="164"/>
      <c r="I17" s="153"/>
    </row>
    <row r="18" spans="1:9" ht="14.25" x14ac:dyDescent="0.2">
      <c r="A18" s="166"/>
      <c r="B18" s="157" t="s">
        <v>100</v>
      </c>
      <c r="C18" s="167">
        <f>SUM(C16:C17)</f>
        <v>1106400</v>
      </c>
      <c r="D18" s="168">
        <v>789000.02</v>
      </c>
      <c r="E18" s="169"/>
      <c r="F18" s="32"/>
      <c r="G18" s="25"/>
      <c r="H18" s="143"/>
    </row>
    <row r="19" spans="1:9" ht="15.75" x14ac:dyDescent="0.2">
      <c r="A19" s="170"/>
      <c r="B19" s="429" t="s">
        <v>275</v>
      </c>
      <c r="C19" s="429"/>
      <c r="D19" s="429"/>
      <c r="E19" s="429"/>
      <c r="F19" s="429"/>
      <c r="G19" s="429"/>
      <c r="H19" s="171"/>
    </row>
    <row r="20" spans="1:9" ht="25.5" x14ac:dyDescent="0.2">
      <c r="A20" s="75">
        <v>1</v>
      </c>
      <c r="B20" s="75" t="s">
        <v>276</v>
      </c>
      <c r="C20" s="74">
        <v>155000</v>
      </c>
      <c r="D20" s="75">
        <v>0</v>
      </c>
      <c r="E20" s="172"/>
      <c r="F20" s="74"/>
      <c r="G20" s="75" t="s">
        <v>26</v>
      </c>
      <c r="H20" s="75" t="s">
        <v>277</v>
      </c>
      <c r="I20" s="173"/>
    </row>
    <row r="21" spans="1:9" ht="25.5" x14ac:dyDescent="0.2">
      <c r="A21" s="75"/>
      <c r="B21" s="75" t="s">
        <v>278</v>
      </c>
      <c r="C21" s="74">
        <v>32579</v>
      </c>
      <c r="D21" s="75">
        <v>9496.76</v>
      </c>
      <c r="E21" s="172"/>
      <c r="F21" s="74"/>
      <c r="G21" s="174" t="s">
        <v>26</v>
      </c>
      <c r="H21" s="75" t="s">
        <v>279</v>
      </c>
      <c r="I21" s="175"/>
    </row>
    <row r="22" spans="1:9" ht="25.5" x14ac:dyDescent="0.2">
      <c r="A22" s="75"/>
      <c r="B22" s="75" t="s">
        <v>280</v>
      </c>
      <c r="C22" s="74">
        <v>90110</v>
      </c>
      <c r="D22" s="75">
        <v>79888</v>
      </c>
      <c r="E22" s="172"/>
      <c r="F22" s="176"/>
      <c r="G22" s="176" t="s">
        <v>26</v>
      </c>
      <c r="H22" s="74"/>
      <c r="I22" s="177"/>
    </row>
    <row r="23" spans="1:9" ht="25.5" x14ac:dyDescent="0.2">
      <c r="A23" s="75"/>
      <c r="B23" s="75" t="s">
        <v>281</v>
      </c>
      <c r="C23" s="74">
        <v>45000</v>
      </c>
      <c r="D23" s="75">
        <v>13500</v>
      </c>
      <c r="E23" s="172"/>
      <c r="F23" s="176"/>
      <c r="G23" s="176" t="s">
        <v>26</v>
      </c>
      <c r="H23" s="74"/>
      <c r="I23" s="177"/>
    </row>
    <row r="24" spans="1:9" ht="25.5" x14ac:dyDescent="0.2">
      <c r="A24" s="75"/>
      <c r="B24" s="75" t="s">
        <v>282</v>
      </c>
      <c r="C24" s="74">
        <v>81510</v>
      </c>
      <c r="D24" s="75" t="s">
        <v>24</v>
      </c>
      <c r="E24" s="172"/>
      <c r="F24" s="74"/>
      <c r="G24" s="178" t="s">
        <v>26</v>
      </c>
      <c r="H24" s="75" t="s">
        <v>283</v>
      </c>
      <c r="I24" s="177"/>
    </row>
    <row r="25" spans="1:9" ht="25.5" x14ac:dyDescent="0.2">
      <c r="A25" s="75"/>
      <c r="B25" s="75" t="s">
        <v>284</v>
      </c>
      <c r="C25" s="74">
        <v>27645</v>
      </c>
      <c r="D25" s="75">
        <v>0</v>
      </c>
      <c r="E25" s="172"/>
      <c r="F25" s="74"/>
      <c r="G25" s="178" t="s">
        <v>26</v>
      </c>
      <c r="H25" s="75" t="s">
        <v>285</v>
      </c>
      <c r="I25" s="177"/>
    </row>
    <row r="26" spans="1:9" ht="25.5" x14ac:dyDescent="0.2">
      <c r="A26" s="75"/>
      <c r="B26" s="75" t="s">
        <v>286</v>
      </c>
      <c r="C26" s="74">
        <v>14820</v>
      </c>
      <c r="D26" s="75">
        <v>0</v>
      </c>
      <c r="E26" s="172"/>
      <c r="F26" s="74"/>
      <c r="G26" s="74" t="s">
        <v>26</v>
      </c>
      <c r="H26" s="75" t="s">
        <v>285</v>
      </c>
      <c r="I26" s="177"/>
    </row>
    <row r="27" spans="1:9" ht="25.5" x14ac:dyDescent="0.2">
      <c r="A27" s="179"/>
      <c r="B27" s="179" t="s">
        <v>287</v>
      </c>
      <c r="C27" s="179">
        <f>SUM(C20:C26)</f>
        <v>446664</v>
      </c>
      <c r="D27" s="179">
        <f>SUM(D20:D26)</f>
        <v>102884.76</v>
      </c>
      <c r="E27" s="179">
        <f>SUM(E20:E26)</f>
        <v>0</v>
      </c>
      <c r="F27" s="179"/>
      <c r="G27" s="179"/>
      <c r="H27" s="179"/>
      <c r="I27" s="177"/>
    </row>
    <row r="28" spans="1:9" ht="38.25" x14ac:dyDescent="0.2">
      <c r="A28" s="179"/>
      <c r="B28" s="179" t="s">
        <v>288</v>
      </c>
      <c r="C28" s="180">
        <v>3622323.59</v>
      </c>
      <c r="D28" s="180">
        <v>3372323.57</v>
      </c>
      <c r="E28" s="179" t="s">
        <v>23</v>
      </c>
      <c r="F28" s="179" t="s">
        <v>23</v>
      </c>
      <c r="G28" s="181" t="s">
        <v>41</v>
      </c>
      <c r="H28" s="179"/>
      <c r="I28" s="177"/>
    </row>
    <row r="29" spans="1:9" ht="14.25" x14ac:dyDescent="0.2">
      <c r="A29" s="182"/>
      <c r="B29" s="157" t="s">
        <v>100</v>
      </c>
      <c r="C29" s="167">
        <f>C27+C28</f>
        <v>4068987.59</v>
      </c>
      <c r="D29" s="183">
        <f>D27+D28</f>
        <v>3475208.3299999996</v>
      </c>
      <c r="E29" s="184"/>
      <c r="F29" s="185"/>
      <c r="G29" s="160"/>
      <c r="H29" s="171"/>
    </row>
    <row r="30" spans="1:9" x14ac:dyDescent="0.2">
      <c r="A30" s="186"/>
      <c r="B30" s="187" t="s">
        <v>230</v>
      </c>
      <c r="C30" s="188">
        <f>C14+C18+C29</f>
        <v>10058301.16</v>
      </c>
      <c r="D30" s="188">
        <f>D14+D18+D29</f>
        <v>9147121.9199999999</v>
      </c>
      <c r="E30" s="186"/>
      <c r="F30" s="186"/>
      <c r="G30" s="186"/>
      <c r="H30" s="186"/>
    </row>
    <row r="31" spans="1:9" x14ac:dyDescent="0.2">
      <c r="B31" s="139" t="s">
        <v>289</v>
      </c>
      <c r="C31" s="393"/>
      <c r="D31" s="190">
        <f>C30-D30</f>
        <v>911179.24000000022</v>
      </c>
      <c r="E31" s="153"/>
    </row>
    <row r="32" spans="1:9" x14ac:dyDescent="0.2">
      <c r="C32" s="189"/>
      <c r="D32" s="189"/>
      <c r="E32" s="153"/>
      <c r="F32" s="153"/>
    </row>
    <row r="33" spans="2:7" x14ac:dyDescent="0.2">
      <c r="B33" s="139" t="s">
        <v>290</v>
      </c>
      <c r="C33" s="192"/>
      <c r="D33" s="192">
        <f>C27-D27</f>
        <v>343779.24</v>
      </c>
      <c r="E33" s="190"/>
      <c r="F33" s="191"/>
    </row>
    <row r="34" spans="2:7" x14ac:dyDescent="0.2">
      <c r="C34" s="192"/>
      <c r="D34" s="193"/>
      <c r="E34" s="194"/>
      <c r="F34" s="191"/>
    </row>
    <row r="35" spans="2:7" x14ac:dyDescent="0.2">
      <c r="B35" s="541" t="s">
        <v>233</v>
      </c>
      <c r="C35" s="542">
        <f>C14+C18+C28</f>
        <v>9611637.1600000001</v>
      </c>
      <c r="D35" s="542">
        <f>D14+D18+D28</f>
        <v>9044237.1600000001</v>
      </c>
      <c r="E35" s="543">
        <f>C35-D35</f>
        <v>567400</v>
      </c>
    </row>
    <row r="36" spans="2:7" x14ac:dyDescent="0.2">
      <c r="B36" s="196"/>
      <c r="C36" s="197"/>
      <c r="D36" s="198"/>
      <c r="E36" s="199"/>
      <c r="F36" s="199"/>
    </row>
    <row r="37" spans="2:7" x14ac:dyDescent="0.2">
      <c r="C37" s="189"/>
      <c r="D37" s="195"/>
    </row>
    <row r="38" spans="2:7" x14ac:dyDescent="0.2">
      <c r="C38" s="189"/>
      <c r="D38" s="195"/>
      <c r="E38" s="153"/>
      <c r="F38" s="153"/>
      <c r="G38" s="153"/>
    </row>
    <row r="39" spans="2:7" x14ac:dyDescent="0.2">
      <c r="C39" s="189"/>
      <c r="D39" s="195"/>
    </row>
    <row r="40" spans="2:7" x14ac:dyDescent="0.2">
      <c r="C40" s="189"/>
      <c r="D40" s="195"/>
    </row>
    <row r="41" spans="2:7" x14ac:dyDescent="0.2">
      <c r="C41" s="189"/>
      <c r="D41" s="195"/>
    </row>
    <row r="42" spans="2:7" x14ac:dyDescent="0.2">
      <c r="C42" s="189"/>
      <c r="D42" s="195"/>
    </row>
    <row r="43" spans="2:7" x14ac:dyDescent="0.2">
      <c r="C43" s="189"/>
      <c r="D43" s="195"/>
    </row>
    <row r="44" spans="2:7" x14ac:dyDescent="0.2">
      <c r="C44" s="189"/>
      <c r="D44" s="195"/>
    </row>
    <row r="45" spans="2:7" x14ac:dyDescent="0.2">
      <c r="C45" s="189"/>
      <c r="D45" s="195"/>
    </row>
    <row r="46" spans="2:7" x14ac:dyDescent="0.2">
      <c r="C46" s="189"/>
      <c r="D46" s="195"/>
    </row>
    <row r="47" spans="2:7" x14ac:dyDescent="0.2">
      <c r="C47" s="189"/>
      <c r="D47" s="195"/>
    </row>
    <row r="48" spans="2:7" x14ac:dyDescent="0.2">
      <c r="C48" s="189"/>
      <c r="D48" s="195"/>
    </row>
    <row r="49" spans="2:4" x14ac:dyDescent="0.2">
      <c r="B49" s="200"/>
      <c r="C49" s="189"/>
      <c r="D49" s="195"/>
    </row>
    <row r="50" spans="2:4" x14ac:dyDescent="0.2">
      <c r="B50" s="200"/>
      <c r="C50" s="189"/>
      <c r="D50" s="195"/>
    </row>
    <row r="51" spans="2:4" x14ac:dyDescent="0.2">
      <c r="B51" s="200"/>
      <c r="C51" s="189"/>
      <c r="D51" s="195"/>
    </row>
    <row r="52" spans="2:4" x14ac:dyDescent="0.2">
      <c r="B52" s="200"/>
      <c r="C52" s="189"/>
      <c r="D52" s="195"/>
    </row>
    <row r="53" spans="2:4" x14ac:dyDescent="0.2">
      <c r="B53" s="200"/>
      <c r="C53" s="189"/>
      <c r="D53" s="195"/>
    </row>
    <row r="54" spans="2:4" x14ac:dyDescent="0.2">
      <c r="B54" s="200"/>
      <c r="C54" s="189"/>
      <c r="D54" s="195"/>
    </row>
    <row r="55" spans="2:4" x14ac:dyDescent="0.2">
      <c r="B55" s="200"/>
      <c r="C55" s="189"/>
      <c r="D55" s="195"/>
    </row>
    <row r="56" spans="2:4" x14ac:dyDescent="0.2">
      <c r="B56" s="200"/>
      <c r="C56" s="189"/>
      <c r="D56" s="195"/>
    </row>
    <row r="57" spans="2:4" x14ac:dyDescent="0.2">
      <c r="B57" s="200"/>
      <c r="C57" s="189"/>
      <c r="D57" s="195"/>
    </row>
    <row r="58" spans="2:4" x14ac:dyDescent="0.2">
      <c r="B58" s="200"/>
      <c r="C58" s="189"/>
      <c r="D58" s="195"/>
    </row>
    <row r="59" spans="2:4" x14ac:dyDescent="0.2">
      <c r="B59" s="200"/>
      <c r="C59" s="189"/>
      <c r="D59" s="195"/>
    </row>
    <row r="60" spans="2:4" x14ac:dyDescent="0.2">
      <c r="B60" s="200"/>
      <c r="C60" s="189"/>
      <c r="D60" s="195"/>
    </row>
    <row r="61" spans="2:4" x14ac:dyDescent="0.2">
      <c r="B61" s="200"/>
      <c r="C61" s="189"/>
      <c r="D61" s="195"/>
    </row>
    <row r="62" spans="2:4" x14ac:dyDescent="0.2">
      <c r="B62" s="200"/>
      <c r="C62" s="189"/>
      <c r="D62" s="195"/>
    </row>
    <row r="63" spans="2:4" x14ac:dyDescent="0.2">
      <c r="B63" s="200"/>
      <c r="C63" s="189"/>
      <c r="D63" s="195"/>
    </row>
    <row r="64" spans="2:4" x14ac:dyDescent="0.2">
      <c r="B64" s="200"/>
      <c r="C64" s="189"/>
      <c r="D64" s="195"/>
    </row>
    <row r="65" spans="2:4" x14ac:dyDescent="0.2">
      <c r="B65" s="200"/>
      <c r="C65" s="189"/>
      <c r="D65" s="195"/>
    </row>
    <row r="66" spans="2:4" x14ac:dyDescent="0.2">
      <c r="B66" s="200"/>
      <c r="C66" s="189"/>
      <c r="D66" s="195"/>
    </row>
    <row r="67" spans="2:4" x14ac:dyDescent="0.2">
      <c r="B67" s="200"/>
      <c r="C67" s="189"/>
      <c r="D67" s="195"/>
    </row>
    <row r="68" spans="2:4" x14ac:dyDescent="0.2">
      <c r="B68" s="200"/>
      <c r="C68" s="189"/>
      <c r="D68" s="195"/>
    </row>
    <row r="69" spans="2:4" x14ac:dyDescent="0.2">
      <c r="B69" s="200"/>
      <c r="C69" s="189"/>
      <c r="D69" s="195"/>
    </row>
    <row r="70" spans="2:4" x14ac:dyDescent="0.2">
      <c r="B70" s="200"/>
      <c r="C70" s="189"/>
      <c r="D70" s="195"/>
    </row>
    <row r="71" spans="2:4" x14ac:dyDescent="0.2">
      <c r="B71" s="200"/>
      <c r="C71" s="189"/>
      <c r="D71" s="195"/>
    </row>
    <row r="72" spans="2:4" x14ac:dyDescent="0.2">
      <c r="B72" s="200"/>
      <c r="C72" s="189"/>
      <c r="D72" s="195"/>
    </row>
    <row r="73" spans="2:4" x14ac:dyDescent="0.2">
      <c r="B73" s="200"/>
      <c r="C73" s="189"/>
      <c r="D73" s="195"/>
    </row>
    <row r="74" spans="2:4" x14ac:dyDescent="0.2">
      <c r="B74" s="200"/>
      <c r="C74" s="189"/>
      <c r="D74" s="195"/>
    </row>
    <row r="75" spans="2:4" x14ac:dyDescent="0.2">
      <c r="B75" s="200"/>
      <c r="C75" s="189"/>
      <c r="D75" s="195"/>
    </row>
    <row r="76" spans="2:4" x14ac:dyDescent="0.2">
      <c r="B76" s="200"/>
      <c r="C76" s="189"/>
      <c r="D76" s="195"/>
    </row>
    <row r="79" spans="2:4" x14ac:dyDescent="0.2">
      <c r="B79" s="200"/>
      <c r="C79" s="189"/>
    </row>
  </sheetData>
  <mergeCells count="3">
    <mergeCell ref="A8:H8"/>
    <mergeCell ref="A15:H15"/>
    <mergeCell ref="B19:G1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E19" sqref="E19"/>
    </sheetView>
  </sheetViews>
  <sheetFormatPr defaultRowHeight="15" x14ac:dyDescent="0.25"/>
  <cols>
    <col min="2" max="2" width="36.140625" customWidth="1"/>
    <col min="3" max="3" width="29.5703125" customWidth="1"/>
    <col min="4" max="4" width="26.5703125" customWidth="1"/>
    <col min="5" max="5" width="28.140625" customWidth="1"/>
  </cols>
  <sheetData>
    <row r="2" spans="1:5" ht="15.75" x14ac:dyDescent="0.25">
      <c r="C2" s="202" t="s">
        <v>293</v>
      </c>
    </row>
    <row r="3" spans="1:5" ht="15.75" x14ac:dyDescent="0.25">
      <c r="C3" s="202" t="s">
        <v>294</v>
      </c>
    </row>
    <row r="5" spans="1:5" ht="15.75" thickBot="1" x14ac:dyDescent="0.3"/>
    <row r="6" spans="1:5" ht="79.5" thickBot="1" x14ac:dyDescent="0.3">
      <c r="A6" s="203" t="s">
        <v>254</v>
      </c>
      <c r="B6" s="204" t="s">
        <v>295</v>
      </c>
      <c r="C6" s="204" t="s">
        <v>296</v>
      </c>
      <c r="D6" s="204" t="s">
        <v>297</v>
      </c>
      <c r="E6" s="204" t="s">
        <v>298</v>
      </c>
    </row>
    <row r="7" spans="1:5" ht="16.5" thickBot="1" x14ac:dyDescent="0.3">
      <c r="A7" s="205">
        <v>1</v>
      </c>
      <c r="B7" s="206">
        <v>2</v>
      </c>
      <c r="C7" s="205">
        <v>3</v>
      </c>
      <c r="D7" s="206">
        <v>4</v>
      </c>
      <c r="E7" s="205">
        <v>5</v>
      </c>
    </row>
    <row r="8" spans="1:5" x14ac:dyDescent="0.25">
      <c r="A8" s="207"/>
      <c r="B8" s="208" t="s">
        <v>299</v>
      </c>
      <c r="C8" s="208" t="s">
        <v>299</v>
      </c>
      <c r="D8" s="208" t="s">
        <v>299</v>
      </c>
      <c r="E8" s="208" t="s">
        <v>299</v>
      </c>
    </row>
    <row r="9" spans="1:5" x14ac:dyDescent="0.25">
      <c r="A9" s="209"/>
      <c r="B9" s="208" t="s">
        <v>299</v>
      </c>
      <c r="C9" s="208" t="s">
        <v>299</v>
      </c>
      <c r="D9" s="208" t="s">
        <v>299</v>
      </c>
      <c r="E9" s="208" t="s">
        <v>299</v>
      </c>
    </row>
    <row r="10" spans="1:5" ht="15.75" x14ac:dyDescent="0.25">
      <c r="A10" s="209"/>
      <c r="B10" s="210" t="s">
        <v>100</v>
      </c>
      <c r="C10" s="208" t="s">
        <v>299</v>
      </c>
      <c r="D10" s="208" t="s">
        <v>299</v>
      </c>
      <c r="E10" s="208" t="s">
        <v>299</v>
      </c>
    </row>
    <row r="14" spans="1:5" x14ac:dyDescent="0.25">
      <c r="B14" s="21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C25" sqref="C25"/>
    </sheetView>
  </sheetViews>
  <sheetFormatPr defaultRowHeight="15" x14ac:dyDescent="0.25"/>
  <cols>
    <col min="2" max="2" width="36.140625" customWidth="1"/>
    <col min="3" max="3" width="36.42578125" customWidth="1"/>
    <col min="4" max="4" width="45.28515625" customWidth="1"/>
  </cols>
  <sheetData>
    <row r="2" spans="1:4" ht="15.75" x14ac:dyDescent="0.25">
      <c r="C2" s="202" t="s">
        <v>300</v>
      </c>
    </row>
    <row r="3" spans="1:4" ht="15.75" x14ac:dyDescent="0.25">
      <c r="C3" s="202" t="s">
        <v>301</v>
      </c>
    </row>
    <row r="4" spans="1:4" ht="15.75" x14ac:dyDescent="0.25">
      <c r="C4" s="202" t="s">
        <v>294</v>
      </c>
    </row>
    <row r="5" spans="1:4" ht="16.5" thickBot="1" x14ac:dyDescent="0.3">
      <c r="C5" s="202"/>
    </row>
    <row r="6" spans="1:4" ht="48" thickBot="1" x14ac:dyDescent="0.3">
      <c r="A6" s="212" t="s">
        <v>254</v>
      </c>
      <c r="B6" s="213" t="s">
        <v>302</v>
      </c>
      <c r="C6" s="213" t="s">
        <v>303</v>
      </c>
      <c r="D6" s="213" t="s">
        <v>304</v>
      </c>
    </row>
    <row r="7" spans="1:4" ht="16.5" thickBot="1" x14ac:dyDescent="0.3">
      <c r="A7" s="214">
        <v>1</v>
      </c>
      <c r="B7" s="215">
        <v>2</v>
      </c>
      <c r="C7" s="212">
        <v>3</v>
      </c>
      <c r="D7" s="212">
        <v>4</v>
      </c>
    </row>
    <row r="8" spans="1:4" x14ac:dyDescent="0.25">
      <c r="A8" s="216"/>
      <c r="B8" s="208" t="s">
        <v>299</v>
      </c>
      <c r="C8" s="208" t="s">
        <v>299</v>
      </c>
      <c r="D8" s="208" t="s">
        <v>299</v>
      </c>
    </row>
    <row r="9" spans="1:4" x14ac:dyDescent="0.25">
      <c r="A9" s="217"/>
      <c r="B9" s="208" t="s">
        <v>299</v>
      </c>
      <c r="C9" s="208" t="s">
        <v>299</v>
      </c>
      <c r="D9" s="208" t="s">
        <v>299</v>
      </c>
    </row>
    <row r="10" spans="1:4" x14ac:dyDescent="0.25">
      <c r="A10" s="209"/>
      <c r="B10" s="218" t="s">
        <v>100</v>
      </c>
      <c r="C10" s="208" t="s">
        <v>299</v>
      </c>
      <c r="D10" s="208" t="s">
        <v>299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4" workbookViewId="0">
      <selection activeCell="I25" sqref="I25"/>
    </sheetView>
  </sheetViews>
  <sheetFormatPr defaultColWidth="9.140625" defaultRowHeight="15" x14ac:dyDescent="0.25"/>
  <cols>
    <col min="1" max="1" width="5.42578125" style="219" customWidth="1"/>
    <col min="2" max="2" width="20.42578125" style="219" customWidth="1"/>
    <col min="3" max="3" width="14.85546875" style="219" customWidth="1"/>
    <col min="4" max="4" width="18.28515625" style="219" customWidth="1"/>
    <col min="5" max="5" width="15.28515625" style="219" customWidth="1"/>
    <col min="6" max="6" width="11.85546875" style="219" customWidth="1"/>
    <col min="7" max="8" width="12.140625" style="219" customWidth="1"/>
    <col min="9" max="9" width="11.7109375" style="219" customWidth="1"/>
    <col min="10" max="10" width="5.85546875" style="219" customWidth="1"/>
    <col min="11" max="11" width="15.140625" style="219" customWidth="1"/>
    <col min="12" max="16384" width="9.140625" style="219"/>
  </cols>
  <sheetData>
    <row r="1" spans="1:11" ht="15.75" x14ac:dyDescent="0.25">
      <c r="E1" s="220" t="s">
        <v>305</v>
      </c>
    </row>
    <row r="2" spans="1:11" ht="15.75" x14ac:dyDescent="0.25">
      <c r="A2" s="221"/>
      <c r="B2" s="221"/>
      <c r="C2" s="221"/>
      <c r="D2" s="221"/>
      <c r="E2" s="220" t="s">
        <v>306</v>
      </c>
      <c r="F2" s="221"/>
      <c r="G2" s="221"/>
      <c r="H2" s="221"/>
      <c r="I2" s="221"/>
      <c r="J2" s="221"/>
    </row>
    <row r="3" spans="1:11" ht="15.75" x14ac:dyDescent="0.25">
      <c r="A3" s="221"/>
      <c r="B3" s="221"/>
      <c r="C3" s="221"/>
      <c r="D3" s="221"/>
      <c r="E3" s="220" t="s">
        <v>307</v>
      </c>
      <c r="F3" s="221"/>
      <c r="G3" s="221"/>
      <c r="H3" s="221"/>
      <c r="I3" s="221"/>
      <c r="J3" s="221"/>
    </row>
    <row r="4" spans="1:11" ht="15.75" x14ac:dyDescent="0.25">
      <c r="A4" s="221"/>
      <c r="B4" s="221"/>
      <c r="C4" s="221"/>
      <c r="D4" s="221"/>
      <c r="E4" s="220" t="s">
        <v>308</v>
      </c>
      <c r="F4" s="221"/>
      <c r="G4" s="221"/>
      <c r="H4" s="221"/>
      <c r="I4" s="221"/>
      <c r="J4" s="221"/>
    </row>
    <row r="5" spans="1:11" ht="16.5" thickBot="1" x14ac:dyDescent="0.3">
      <c r="A5" s="221"/>
      <c r="B5" s="221"/>
      <c r="C5" s="221"/>
      <c r="D5" s="221"/>
      <c r="E5" s="221"/>
      <c r="F5" s="221"/>
      <c r="G5" s="221"/>
      <c r="H5" s="221"/>
      <c r="I5" s="221"/>
      <c r="J5" s="221"/>
    </row>
    <row r="6" spans="1:11" ht="210.75" thickBot="1" x14ac:dyDescent="0.3">
      <c r="A6" s="222" t="s">
        <v>254</v>
      </c>
      <c r="B6" s="223" t="s">
        <v>309</v>
      </c>
      <c r="C6" s="223" t="s">
        <v>310</v>
      </c>
      <c r="D6" s="223" t="s">
        <v>311</v>
      </c>
      <c r="E6" s="223" t="s">
        <v>312</v>
      </c>
      <c r="F6" s="223" t="s">
        <v>313</v>
      </c>
      <c r="G6" s="223" t="s">
        <v>314</v>
      </c>
      <c r="H6" s="223" t="s">
        <v>315</v>
      </c>
      <c r="I6" s="223" t="s">
        <v>316</v>
      </c>
      <c r="J6" s="223" t="s">
        <v>317</v>
      </c>
    </row>
    <row r="7" spans="1:11" ht="16.5" thickBot="1" x14ac:dyDescent="0.3">
      <c r="A7" s="224">
        <v>1</v>
      </c>
      <c r="B7" s="225">
        <v>2</v>
      </c>
      <c r="C7" s="224">
        <v>3</v>
      </c>
      <c r="D7" s="225">
        <v>4</v>
      </c>
      <c r="E7" s="224">
        <v>5</v>
      </c>
      <c r="F7" s="225">
        <v>6</v>
      </c>
      <c r="G7" s="224">
        <v>7</v>
      </c>
      <c r="H7" s="225">
        <v>8</v>
      </c>
      <c r="I7" s="224">
        <v>9</v>
      </c>
      <c r="J7" s="225">
        <v>10</v>
      </c>
    </row>
    <row r="8" spans="1:11" ht="15.75" x14ac:dyDescent="0.25">
      <c r="A8" s="226"/>
      <c r="B8" s="227"/>
      <c r="C8" s="227"/>
      <c r="D8" s="228" t="s">
        <v>318</v>
      </c>
      <c r="E8" s="227"/>
      <c r="F8" s="227"/>
      <c r="G8" s="227"/>
      <c r="H8" s="227"/>
      <c r="I8" s="227"/>
      <c r="J8" s="229"/>
    </row>
    <row r="9" spans="1:11" ht="15.75" x14ac:dyDescent="0.25">
      <c r="A9" s="161"/>
      <c r="B9" s="230" t="s">
        <v>100</v>
      </c>
      <c r="C9" s="231"/>
      <c r="D9" s="232"/>
      <c r="E9" s="231"/>
      <c r="F9" s="231"/>
      <c r="G9" s="231"/>
      <c r="H9" s="233"/>
      <c r="I9" s="233"/>
      <c r="J9" s="233"/>
    </row>
    <row r="10" spans="1:11" ht="16.5" thickBot="1" x14ac:dyDescent="0.3">
      <c r="A10" s="161"/>
      <c r="B10" s="233"/>
      <c r="C10" s="231"/>
      <c r="D10" s="232"/>
      <c r="E10" s="231"/>
      <c r="F10" s="231"/>
      <c r="G10" s="231"/>
      <c r="H10" s="231"/>
      <c r="I10" s="231"/>
      <c r="J10" s="231"/>
    </row>
    <row r="11" spans="1:11" ht="15.75" x14ac:dyDescent="0.25">
      <c r="A11" s="234"/>
      <c r="B11" s="235"/>
      <c r="C11" s="236"/>
      <c r="D11" s="237" t="s">
        <v>319</v>
      </c>
      <c r="E11" s="227"/>
      <c r="F11" s="231"/>
      <c r="G11" s="231"/>
      <c r="H11" s="230"/>
      <c r="I11" s="230"/>
      <c r="J11" s="230"/>
    </row>
    <row r="12" spans="1:11" ht="15.75" hidden="1" x14ac:dyDescent="0.25">
      <c r="A12" s="238"/>
      <c r="B12" s="239"/>
      <c r="C12" s="238"/>
      <c r="D12" s="238"/>
      <c r="E12" s="240"/>
      <c r="F12" s="240"/>
      <c r="G12" s="240"/>
      <c r="H12" s="241"/>
      <c r="I12" s="241"/>
      <c r="J12" s="241"/>
    </row>
    <row r="13" spans="1:11" ht="157.5" hidden="1" x14ac:dyDescent="0.25">
      <c r="A13" s="242" t="s">
        <v>320</v>
      </c>
      <c r="B13" s="242"/>
      <c r="C13" s="242"/>
      <c r="D13" s="242" t="s">
        <v>321</v>
      </c>
      <c r="E13" s="242" t="s">
        <v>322</v>
      </c>
      <c r="F13" s="242"/>
      <c r="G13" s="242"/>
      <c r="H13" s="242"/>
      <c r="I13" s="242"/>
      <c r="J13" s="242"/>
    </row>
    <row r="14" spans="1:11" ht="16.5" thickBot="1" x14ac:dyDescent="0.3">
      <c r="A14" s="242"/>
      <c r="B14" s="242"/>
      <c r="C14" s="242"/>
      <c r="D14" s="242"/>
      <c r="E14" s="242"/>
      <c r="F14" s="242"/>
      <c r="G14" s="242"/>
      <c r="H14" s="242"/>
      <c r="I14" s="242"/>
      <c r="J14" s="242"/>
    </row>
    <row r="15" spans="1:11" ht="105" x14ac:dyDescent="0.25">
      <c r="A15" s="243" t="s">
        <v>323</v>
      </c>
      <c r="B15" s="490" t="s">
        <v>324</v>
      </c>
      <c r="C15" s="244" t="s">
        <v>325</v>
      </c>
      <c r="D15" s="245">
        <v>1063120003033</v>
      </c>
      <c r="E15" s="246"/>
      <c r="F15" s="246"/>
      <c r="G15" s="246"/>
      <c r="H15" s="545">
        <f>('Недвижимое имущество'!F164+'Движимое имущество'!C35)/1000</f>
        <v>16227.823490000001</v>
      </c>
      <c r="I15" s="545">
        <f>('Недвижимое имущество'!H164+'Движимое имущество'!E35)/1000</f>
        <v>7003.8710000000001</v>
      </c>
      <c r="J15" s="246">
        <v>5</v>
      </c>
      <c r="K15" s="247"/>
    </row>
    <row r="16" spans="1:11" ht="15.75" thickBot="1" x14ac:dyDescent="0.3">
      <c r="A16" s="248"/>
      <c r="B16" s="491"/>
      <c r="C16" s="249"/>
      <c r="D16" s="250"/>
      <c r="E16" s="250"/>
      <c r="F16" s="250"/>
      <c r="G16" s="250"/>
      <c r="H16" s="544"/>
      <c r="I16" s="544"/>
      <c r="J16" s="250"/>
    </row>
    <row r="17" spans="1:11" ht="105.75" thickBot="1" x14ac:dyDescent="0.3">
      <c r="A17" s="252">
        <v>2</v>
      </c>
      <c r="B17" s="253" t="s">
        <v>326</v>
      </c>
      <c r="C17" s="254" t="s">
        <v>327</v>
      </c>
      <c r="D17" s="255">
        <v>1063120005409</v>
      </c>
      <c r="E17" s="256"/>
      <c r="F17" s="256"/>
      <c r="G17" s="256"/>
      <c r="H17" s="257">
        <v>0</v>
      </c>
      <c r="I17" s="257">
        <v>0</v>
      </c>
      <c r="J17" s="403">
        <v>1</v>
      </c>
      <c r="K17" s="404"/>
    </row>
    <row r="18" spans="1:11" ht="15.75" hidden="1" thickBot="1" x14ac:dyDescent="0.3">
      <c r="A18" s="248" t="s">
        <v>328</v>
      </c>
      <c r="B18" s="258"/>
      <c r="C18" s="249"/>
      <c r="D18" s="250"/>
      <c r="E18" s="250"/>
      <c r="F18" s="250"/>
      <c r="G18" s="250"/>
      <c r="H18" s="251"/>
      <c r="I18" s="251"/>
      <c r="J18" s="250"/>
    </row>
    <row r="19" spans="1:11" ht="15.75" hidden="1" thickBot="1" x14ac:dyDescent="0.3">
      <c r="A19" s="248"/>
      <c r="B19" s="258"/>
      <c r="C19" s="249"/>
      <c r="D19" s="250"/>
      <c r="E19" s="250"/>
      <c r="F19" s="250"/>
      <c r="G19" s="250"/>
      <c r="H19" s="251"/>
      <c r="I19" s="251"/>
      <c r="J19" s="250"/>
    </row>
    <row r="20" spans="1:11" ht="15.75" hidden="1" thickBot="1" x14ac:dyDescent="0.3">
      <c r="A20" s="248"/>
      <c r="B20" s="258"/>
      <c r="C20" s="249"/>
      <c r="D20" s="250"/>
      <c r="E20" s="250"/>
      <c r="F20" s="250"/>
      <c r="G20" s="250"/>
      <c r="H20" s="251"/>
      <c r="I20" s="251"/>
      <c r="J20" s="250"/>
    </row>
    <row r="21" spans="1:11" ht="15.75" hidden="1" thickBot="1" x14ac:dyDescent="0.3">
      <c r="A21" s="259"/>
      <c r="B21" s="260"/>
      <c r="C21" s="261"/>
      <c r="D21" s="262"/>
      <c r="E21" s="262"/>
      <c r="F21" s="262"/>
      <c r="G21" s="262"/>
      <c r="H21" s="263"/>
      <c r="I21" s="263"/>
      <c r="J21" s="262"/>
    </row>
    <row r="22" spans="1:11" ht="15.75" thickBot="1" x14ac:dyDescent="0.3">
      <c r="A22" s="264"/>
      <c r="B22" s="265" t="s">
        <v>100</v>
      </c>
      <c r="C22" s="266"/>
      <c r="D22" s="266"/>
      <c r="E22" s="266"/>
      <c r="F22" s="266"/>
      <c r="G22" s="266"/>
      <c r="H22" s="267">
        <f>SUM(H15:H21)</f>
        <v>16227.823490000001</v>
      </c>
      <c r="I22" s="268">
        <f>SUM(I15:I21)</f>
        <v>7003.8710000000001</v>
      </c>
      <c r="J22" s="269"/>
    </row>
    <row r="23" spans="1:11" ht="26.25" x14ac:dyDescent="0.4">
      <c r="G23" s="270"/>
    </row>
  </sheetData>
  <mergeCells count="1">
    <mergeCell ref="B15:B1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45"/>
  <sheetViews>
    <sheetView workbookViewId="0">
      <selection activeCell="P24" sqref="P24"/>
    </sheetView>
  </sheetViews>
  <sheetFormatPr defaultColWidth="13.28515625" defaultRowHeight="15" x14ac:dyDescent="0.25"/>
  <cols>
    <col min="1" max="1" width="3.85546875" customWidth="1"/>
    <col min="2" max="2" width="11" customWidth="1"/>
    <col min="3" max="3" width="3.7109375" customWidth="1"/>
    <col min="4" max="5" width="4.28515625" customWidth="1"/>
    <col min="6" max="6" width="6" customWidth="1"/>
    <col min="7" max="7" width="4.85546875" customWidth="1"/>
    <col min="8" max="8" width="9.42578125" customWidth="1"/>
    <col min="9" max="9" width="7" customWidth="1"/>
    <col min="10" max="10" width="11.7109375" customWidth="1"/>
    <col min="12" max="13" width="11.28515625" customWidth="1"/>
    <col min="14" max="14" width="11.5703125" customWidth="1"/>
    <col min="15" max="15" width="11.42578125" customWidth="1"/>
    <col min="16" max="16" width="10.7109375" customWidth="1"/>
    <col min="17" max="17" width="10.28515625" customWidth="1"/>
    <col min="18" max="18" width="11.5703125" style="271" customWidth="1"/>
    <col min="19" max="19" width="11.42578125" style="271" customWidth="1"/>
    <col min="20" max="20" width="11.140625" customWidth="1"/>
    <col min="21" max="21" width="10" customWidth="1"/>
    <col min="22" max="22" width="11.42578125" customWidth="1"/>
    <col min="23" max="23" width="11.7109375" customWidth="1"/>
    <col min="24" max="24" width="11" customWidth="1"/>
    <col min="25" max="25" width="10.7109375" customWidth="1"/>
  </cols>
  <sheetData>
    <row r="3" spans="1:25" x14ac:dyDescent="0.25">
      <c r="Y3" t="s">
        <v>329</v>
      </c>
    </row>
    <row r="4" spans="1:25" ht="17.45" customHeight="1" x14ac:dyDescent="0.25">
      <c r="A4" s="492" t="s">
        <v>330</v>
      </c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</row>
    <row r="5" spans="1:25" ht="17.45" customHeight="1" x14ac:dyDescent="0.25">
      <c r="A5" s="492" t="s">
        <v>331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</row>
    <row r="6" spans="1:25" ht="21" customHeight="1" x14ac:dyDescent="0.25">
      <c r="A6" s="492" t="s">
        <v>385</v>
      </c>
      <c r="B6" s="492"/>
      <c r="C6" s="492"/>
      <c r="D6" s="492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</row>
    <row r="7" spans="1:25" ht="18" customHeight="1" x14ac:dyDescent="0.25">
      <c r="A7" s="272"/>
      <c r="B7" s="272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</row>
    <row r="8" spans="1:25" ht="15" customHeight="1" x14ac:dyDescent="0.25">
      <c r="A8" s="493" t="s">
        <v>254</v>
      </c>
      <c r="B8" s="493" t="s">
        <v>332</v>
      </c>
      <c r="C8" s="496" t="s">
        <v>333</v>
      </c>
      <c r="D8" s="497"/>
      <c r="E8" s="498"/>
      <c r="F8" s="496" t="s">
        <v>334</v>
      </c>
      <c r="G8" s="497"/>
      <c r="H8" s="497"/>
      <c r="I8" s="498"/>
      <c r="J8" s="505" t="s">
        <v>335</v>
      </c>
      <c r="K8" s="506"/>
      <c r="L8" s="506"/>
      <c r="M8" s="506"/>
      <c r="N8" s="506"/>
      <c r="O8" s="506"/>
      <c r="P8" s="506"/>
      <c r="Q8" s="507"/>
      <c r="R8" s="505" t="s">
        <v>336</v>
      </c>
      <c r="S8" s="506"/>
      <c r="T8" s="506"/>
      <c r="U8" s="506"/>
      <c r="V8" s="506"/>
      <c r="W8" s="506"/>
      <c r="X8" s="506"/>
      <c r="Y8" s="507"/>
    </row>
    <row r="9" spans="1:25" x14ac:dyDescent="0.25">
      <c r="A9" s="494"/>
      <c r="B9" s="494"/>
      <c r="C9" s="499"/>
      <c r="D9" s="500"/>
      <c r="E9" s="501"/>
      <c r="F9" s="502"/>
      <c r="G9" s="503"/>
      <c r="H9" s="503"/>
      <c r="I9" s="504"/>
      <c r="J9" s="508" t="s">
        <v>337</v>
      </c>
      <c r="K9" s="509"/>
      <c r="L9" s="509"/>
      <c r="M9" s="509"/>
      <c r="N9" s="509"/>
      <c r="O9" s="509"/>
      <c r="P9" s="509"/>
      <c r="Q9" s="510"/>
      <c r="R9" s="508" t="s">
        <v>337</v>
      </c>
      <c r="S9" s="509"/>
      <c r="T9" s="509"/>
      <c r="U9" s="509"/>
      <c r="V9" s="509"/>
      <c r="W9" s="509"/>
      <c r="X9" s="509"/>
      <c r="Y9" s="510"/>
    </row>
    <row r="10" spans="1:25" ht="24" customHeight="1" x14ac:dyDescent="0.25">
      <c r="A10" s="494"/>
      <c r="B10" s="494"/>
      <c r="C10" s="502"/>
      <c r="D10" s="503"/>
      <c r="E10" s="504"/>
      <c r="F10" s="514" t="s">
        <v>338</v>
      </c>
      <c r="G10" s="515"/>
      <c r="H10" s="505" t="s">
        <v>339</v>
      </c>
      <c r="I10" s="507"/>
      <c r="J10" s="505" t="s">
        <v>340</v>
      </c>
      <c r="K10" s="506"/>
      <c r="L10" s="506"/>
      <c r="M10" s="507"/>
      <c r="N10" s="505" t="s">
        <v>341</v>
      </c>
      <c r="O10" s="506"/>
      <c r="P10" s="506"/>
      <c r="Q10" s="507"/>
      <c r="R10" s="505" t="s">
        <v>340</v>
      </c>
      <c r="S10" s="506"/>
      <c r="T10" s="506"/>
      <c r="U10" s="507"/>
      <c r="V10" s="505" t="s">
        <v>341</v>
      </c>
      <c r="W10" s="506"/>
      <c r="X10" s="506"/>
      <c r="Y10" s="507"/>
    </row>
    <row r="11" spans="1:25" ht="12.75" customHeight="1" x14ac:dyDescent="0.25">
      <c r="A11" s="494"/>
      <c r="B11" s="494"/>
      <c r="C11" s="493" t="s">
        <v>342</v>
      </c>
      <c r="D11" s="493" t="s">
        <v>343</v>
      </c>
      <c r="E11" s="493" t="s">
        <v>344</v>
      </c>
      <c r="F11" s="511" t="s">
        <v>234</v>
      </c>
      <c r="G11" s="511" t="s">
        <v>345</v>
      </c>
      <c r="H11" s="511" t="s">
        <v>234</v>
      </c>
      <c r="I11" s="493" t="s">
        <v>346</v>
      </c>
      <c r="J11" s="511" t="s">
        <v>61</v>
      </c>
      <c r="K11" s="496" t="s">
        <v>347</v>
      </c>
      <c r="L11" s="498"/>
      <c r="M11" s="493" t="s">
        <v>348</v>
      </c>
      <c r="N11" s="511" t="s">
        <v>61</v>
      </c>
      <c r="O11" s="496" t="s">
        <v>347</v>
      </c>
      <c r="P11" s="498"/>
      <c r="Q11" s="493" t="s">
        <v>348</v>
      </c>
      <c r="R11" s="511" t="s">
        <v>61</v>
      </c>
      <c r="S11" s="496" t="s">
        <v>347</v>
      </c>
      <c r="T11" s="498"/>
      <c r="U11" s="493" t="s">
        <v>348</v>
      </c>
      <c r="V11" s="511" t="s">
        <v>61</v>
      </c>
      <c r="W11" s="496" t="s">
        <v>347</v>
      </c>
      <c r="X11" s="498"/>
      <c r="Y11" s="493" t="s">
        <v>348</v>
      </c>
    </row>
    <row r="12" spans="1:25" x14ac:dyDescent="0.25">
      <c r="A12" s="494"/>
      <c r="B12" s="494"/>
      <c r="C12" s="494"/>
      <c r="D12" s="494"/>
      <c r="E12" s="494"/>
      <c r="F12" s="512"/>
      <c r="G12" s="512"/>
      <c r="H12" s="512"/>
      <c r="I12" s="494"/>
      <c r="J12" s="512"/>
      <c r="K12" s="502"/>
      <c r="L12" s="504"/>
      <c r="M12" s="494"/>
      <c r="N12" s="512"/>
      <c r="O12" s="502"/>
      <c r="P12" s="504"/>
      <c r="Q12" s="494"/>
      <c r="R12" s="512"/>
      <c r="S12" s="502"/>
      <c r="T12" s="504"/>
      <c r="U12" s="494"/>
      <c r="V12" s="512"/>
      <c r="W12" s="502"/>
      <c r="X12" s="504"/>
      <c r="Y12" s="494"/>
    </row>
    <row r="13" spans="1:25" x14ac:dyDescent="0.25">
      <c r="A13" s="494"/>
      <c r="B13" s="494"/>
      <c r="C13" s="494"/>
      <c r="D13" s="494"/>
      <c r="E13" s="494"/>
      <c r="F13" s="512"/>
      <c r="G13" s="512"/>
      <c r="H13" s="512"/>
      <c r="I13" s="494"/>
      <c r="J13" s="512"/>
      <c r="K13" s="493" t="s">
        <v>234</v>
      </c>
      <c r="L13" s="273" t="s">
        <v>349</v>
      </c>
      <c r="M13" s="494"/>
      <c r="N13" s="512"/>
      <c r="O13" s="493" t="s">
        <v>234</v>
      </c>
      <c r="P13" s="273" t="s">
        <v>349</v>
      </c>
      <c r="Q13" s="494"/>
      <c r="R13" s="512"/>
      <c r="S13" s="493" t="s">
        <v>234</v>
      </c>
      <c r="T13" s="273" t="s">
        <v>349</v>
      </c>
      <c r="U13" s="494"/>
      <c r="V13" s="512"/>
      <c r="W13" s="493" t="s">
        <v>234</v>
      </c>
      <c r="X13" s="273" t="s">
        <v>349</v>
      </c>
      <c r="Y13" s="494"/>
    </row>
    <row r="14" spans="1:25" ht="49.15" customHeight="1" x14ac:dyDescent="0.25">
      <c r="A14" s="495"/>
      <c r="B14" s="495"/>
      <c r="C14" s="495"/>
      <c r="D14" s="495"/>
      <c r="E14" s="495"/>
      <c r="F14" s="513"/>
      <c r="G14" s="513"/>
      <c r="H14" s="513"/>
      <c r="I14" s="495"/>
      <c r="J14" s="513"/>
      <c r="K14" s="495"/>
      <c r="L14" s="273" t="s">
        <v>350</v>
      </c>
      <c r="M14" s="495"/>
      <c r="N14" s="513"/>
      <c r="O14" s="495"/>
      <c r="P14" s="273" t="s">
        <v>350</v>
      </c>
      <c r="Q14" s="495"/>
      <c r="R14" s="513"/>
      <c r="S14" s="495"/>
      <c r="T14" s="273" t="s">
        <v>350</v>
      </c>
      <c r="U14" s="495"/>
      <c r="V14" s="513"/>
      <c r="W14" s="495"/>
      <c r="X14" s="273" t="s">
        <v>350</v>
      </c>
      <c r="Y14" s="495"/>
    </row>
    <row r="15" spans="1:25" x14ac:dyDescent="0.25">
      <c r="A15" s="273">
        <v>1</v>
      </c>
      <c r="B15" s="273">
        <v>2</v>
      </c>
      <c r="C15" s="273">
        <v>3</v>
      </c>
      <c r="D15" s="273">
        <v>4</v>
      </c>
      <c r="E15" s="273">
        <v>5</v>
      </c>
      <c r="F15" s="274">
        <v>6</v>
      </c>
      <c r="G15" s="274">
        <v>7</v>
      </c>
      <c r="H15" s="274">
        <v>8</v>
      </c>
      <c r="I15" s="273">
        <v>9</v>
      </c>
      <c r="J15" s="274">
        <v>10</v>
      </c>
      <c r="K15" s="273">
        <v>11</v>
      </c>
      <c r="L15" s="273">
        <v>12</v>
      </c>
      <c r="M15" s="273">
        <v>13</v>
      </c>
      <c r="N15" s="274">
        <v>14</v>
      </c>
      <c r="O15" s="273">
        <v>15</v>
      </c>
      <c r="P15" s="273">
        <v>16</v>
      </c>
      <c r="Q15" s="273">
        <v>17</v>
      </c>
      <c r="R15" s="274">
        <v>10</v>
      </c>
      <c r="S15" s="273">
        <v>11</v>
      </c>
      <c r="T15" s="273">
        <v>12</v>
      </c>
      <c r="U15" s="273">
        <v>13</v>
      </c>
      <c r="V15" s="274">
        <v>14</v>
      </c>
      <c r="W15" s="273">
        <v>15</v>
      </c>
      <c r="X15" s="273">
        <v>16</v>
      </c>
      <c r="Y15" s="273">
        <v>17</v>
      </c>
    </row>
    <row r="16" spans="1:25" s="280" customFormat="1" ht="45" customHeight="1" x14ac:dyDescent="0.2">
      <c r="A16" s="275">
        <v>1</v>
      </c>
      <c r="B16" s="276" t="s">
        <v>386</v>
      </c>
      <c r="C16" s="277"/>
      <c r="D16" s="277">
        <v>2</v>
      </c>
      <c r="E16" s="277"/>
      <c r="F16" s="406">
        <v>28</v>
      </c>
      <c r="G16" s="277">
        <v>1</v>
      </c>
      <c r="H16" s="407">
        <f>'Недвижимое имущество'!E21+'Недвижимое имущество'!E31+'Недвижимое имущество'!E59</f>
        <v>3959.7</v>
      </c>
      <c r="I16" s="278">
        <v>357.5</v>
      </c>
      <c r="J16" s="528">
        <f>K16+M16</f>
        <v>82641.670770000012</v>
      </c>
      <c r="K16" s="528">
        <f>'Недвижимое имущество'!F165/1000</f>
        <v>72583.370770000009</v>
      </c>
      <c r="L16" s="279">
        <f>'[1]Недвижимое имущество'!F59/1000</f>
        <v>2102.35025</v>
      </c>
      <c r="M16" s="279">
        <v>10058.299999999999</v>
      </c>
      <c r="N16" s="528">
        <f>O16+Q16</f>
        <v>66413.848440000016</v>
      </c>
      <c r="O16" s="528">
        <f>'Недвижимое имущество'!F163/1000</f>
        <v>65967.184440000012</v>
      </c>
      <c r="P16" s="279">
        <f>L16</f>
        <v>2102.35025</v>
      </c>
      <c r="Q16" s="279">
        <f>'[1]Движимое имущество раздел 2'!C26/1000</f>
        <v>446.66399999999999</v>
      </c>
      <c r="R16" s="528">
        <f>S16+U16</f>
        <v>71367.850179999994</v>
      </c>
      <c r="S16" s="528">
        <f>'Недвижимое имущество'!H165/1000</f>
        <v>70456.670180000001</v>
      </c>
      <c r="T16" s="279">
        <f>('[1]Недвижимое имущество'!F59-'[1]Недвижимое имущество'!G59)/1000</f>
        <v>2102.35025</v>
      </c>
      <c r="U16" s="279">
        <v>911.18</v>
      </c>
      <c r="V16" s="528">
        <f>W16+Y16</f>
        <v>64363.978420000021</v>
      </c>
      <c r="W16" s="528">
        <f>'Недвижимое имущество'!H163/1000</f>
        <v>64020.199180000018</v>
      </c>
      <c r="X16" s="279">
        <f>T16</f>
        <v>2102.35025</v>
      </c>
      <c r="Y16" s="279">
        <f>('[1]Движимое имущество раздел 2'!C26-'[1]Движимое имущество раздел 2'!D26)/1000</f>
        <v>343.77924000000002</v>
      </c>
    </row>
    <row r="17" spans="1:25" s="271" customFormat="1" ht="19.899999999999999" customHeight="1" x14ac:dyDescent="0.2">
      <c r="A17" s="281"/>
      <c r="B17" s="281"/>
      <c r="C17" s="282"/>
      <c r="D17" s="282"/>
      <c r="E17" s="282"/>
      <c r="F17" s="282"/>
      <c r="G17" s="282"/>
      <c r="H17" s="282"/>
      <c r="I17" s="282"/>
      <c r="J17" s="283"/>
      <c r="K17" s="284"/>
      <c r="L17" s="284"/>
      <c r="M17" s="284"/>
      <c r="N17" s="283"/>
      <c r="O17" s="284"/>
      <c r="P17" s="284"/>
      <c r="Q17" s="284"/>
      <c r="R17" s="283"/>
      <c r="S17" s="284"/>
      <c r="T17" s="284"/>
      <c r="U17" s="284"/>
      <c r="V17" s="283"/>
      <c r="W17" s="284"/>
      <c r="X17" s="284"/>
      <c r="Y17" s="284"/>
    </row>
    <row r="18" spans="1:25" s="291" customFormat="1" ht="12.75" x14ac:dyDescent="0.2">
      <c r="A18" s="285"/>
      <c r="B18" s="286"/>
      <c r="C18" s="287"/>
      <c r="D18" s="287"/>
      <c r="E18" s="287"/>
      <c r="F18" s="287"/>
      <c r="G18" s="287"/>
      <c r="H18" s="287"/>
      <c r="I18" s="287"/>
      <c r="J18" s="287"/>
      <c r="K18" s="287"/>
      <c r="L18" s="287"/>
      <c r="M18" s="287"/>
      <c r="N18" s="288"/>
      <c r="O18" s="288"/>
      <c r="P18" s="288"/>
      <c r="Q18" s="288"/>
      <c r="R18" s="288"/>
      <c r="S18" s="288"/>
      <c r="T18" s="289"/>
      <c r="U18" s="290"/>
      <c r="V18" s="290"/>
    </row>
    <row r="19" spans="1:25" s="292" customFormat="1" x14ac:dyDescent="0.25">
      <c r="B19" s="293"/>
      <c r="C19" s="294"/>
      <c r="D19" s="294"/>
      <c r="E19" s="294"/>
      <c r="F19" s="294"/>
      <c r="G19" s="294"/>
      <c r="H19" s="294"/>
      <c r="I19" s="294"/>
      <c r="J19" s="295"/>
      <c r="K19" s="296"/>
      <c r="L19" s="297"/>
      <c r="M19" s="296"/>
      <c r="N19" s="296"/>
      <c r="O19" s="296"/>
      <c r="P19" s="296"/>
      <c r="Q19" s="296"/>
      <c r="R19" s="298"/>
      <c r="S19" s="298"/>
      <c r="T19" s="294"/>
    </row>
    <row r="20" spans="1:25" s="292" customFormat="1" x14ac:dyDescent="0.25">
      <c r="B20" s="293"/>
      <c r="C20" s="294"/>
      <c r="D20" s="294"/>
      <c r="E20" s="294"/>
      <c r="F20" s="294"/>
      <c r="G20" s="294"/>
      <c r="H20" s="294"/>
      <c r="I20" s="294"/>
      <c r="J20" s="295"/>
      <c r="K20" s="297"/>
      <c r="L20" s="297"/>
      <c r="M20" s="297"/>
      <c r="N20" s="296"/>
      <c r="O20" s="297"/>
      <c r="P20" s="297"/>
      <c r="Q20" s="297"/>
      <c r="R20" s="298"/>
      <c r="S20" s="298"/>
      <c r="T20" s="294"/>
    </row>
    <row r="21" spans="1:25" s="292" customFormat="1" x14ac:dyDescent="0.25">
      <c r="B21" s="293"/>
      <c r="C21" s="294"/>
      <c r="D21" s="294"/>
      <c r="E21" s="294"/>
      <c r="F21" s="294"/>
      <c r="G21" s="294"/>
      <c r="H21" s="294"/>
      <c r="I21" s="294"/>
      <c r="J21" s="295"/>
      <c r="K21" s="297"/>
      <c r="L21" s="297"/>
      <c r="M21" s="297"/>
      <c r="N21" s="296"/>
      <c r="O21" s="297"/>
      <c r="P21" s="297"/>
      <c r="Q21" s="297"/>
      <c r="R21" s="298"/>
      <c r="S21" s="298"/>
      <c r="T21" s="294"/>
    </row>
    <row r="22" spans="1:25" s="292" customFormat="1" x14ac:dyDescent="0.25">
      <c r="B22" s="293"/>
      <c r="J22" s="295"/>
      <c r="K22" s="297"/>
      <c r="L22" s="297"/>
      <c r="M22" s="297"/>
      <c r="N22" s="296"/>
      <c r="O22" s="297"/>
      <c r="P22" s="297"/>
      <c r="Q22" s="297"/>
      <c r="R22" s="271"/>
      <c r="S22" s="271"/>
    </row>
    <row r="23" spans="1:25" s="292" customFormat="1" x14ac:dyDescent="0.25">
      <c r="B23" s="293"/>
      <c r="J23" s="271"/>
      <c r="K23" s="297"/>
      <c r="L23" s="297"/>
      <c r="M23" s="297"/>
      <c r="N23" s="297"/>
      <c r="O23" s="297"/>
      <c r="P23" s="297"/>
      <c r="Q23" s="297"/>
      <c r="R23" s="271"/>
      <c r="S23" s="271"/>
    </row>
    <row r="24" spans="1:25" s="292" customFormat="1" x14ac:dyDescent="0.25">
      <c r="B24" s="293"/>
      <c r="J24" s="271"/>
      <c r="K24" s="297"/>
      <c r="L24" s="297"/>
      <c r="M24" s="297"/>
      <c r="N24" s="297"/>
      <c r="O24" s="297"/>
      <c r="P24" s="297"/>
      <c r="Q24" s="297"/>
      <c r="R24" s="271"/>
      <c r="S24" s="271"/>
    </row>
    <row r="25" spans="1:25" s="292" customFormat="1" x14ac:dyDescent="0.25">
      <c r="B25" s="293"/>
      <c r="J25" s="271"/>
      <c r="K25" s="297"/>
      <c r="L25" s="297"/>
      <c r="M25" s="297"/>
      <c r="N25" s="297"/>
      <c r="O25" s="297"/>
      <c r="P25" s="297"/>
      <c r="Q25" s="297"/>
      <c r="R25" s="271"/>
      <c r="S25" s="271"/>
    </row>
    <row r="26" spans="1:25" s="292" customFormat="1" x14ac:dyDescent="0.25">
      <c r="B26" s="293"/>
      <c r="J26" s="271"/>
      <c r="K26" s="297"/>
      <c r="L26" s="297"/>
      <c r="M26" s="297"/>
      <c r="N26" s="297"/>
      <c r="O26" s="297"/>
      <c r="P26" s="297"/>
      <c r="Q26" s="297"/>
      <c r="R26" s="271"/>
      <c r="S26" s="271"/>
    </row>
    <row r="27" spans="1:25" x14ac:dyDescent="0.25">
      <c r="B27" s="293"/>
      <c r="J27" s="271"/>
      <c r="K27" s="297"/>
      <c r="L27" s="297"/>
      <c r="M27" s="297"/>
      <c r="N27" s="297"/>
      <c r="O27" s="297"/>
      <c r="P27" s="297"/>
      <c r="Q27" s="297"/>
    </row>
    <row r="28" spans="1:25" x14ac:dyDescent="0.25">
      <c r="B28" s="293"/>
      <c r="J28" s="271"/>
      <c r="K28" s="297"/>
      <c r="L28" s="297"/>
      <c r="M28" s="297"/>
      <c r="N28" s="297"/>
      <c r="O28" s="297"/>
      <c r="P28" s="297"/>
      <c r="Q28" s="297"/>
    </row>
    <row r="29" spans="1:25" x14ac:dyDescent="0.25">
      <c r="B29" s="293"/>
      <c r="J29" s="271"/>
      <c r="K29" s="297"/>
      <c r="L29" s="297"/>
      <c r="M29" s="297"/>
      <c r="N29" s="297"/>
      <c r="O29" s="297"/>
      <c r="P29" s="297"/>
      <c r="Q29" s="297"/>
    </row>
    <row r="30" spans="1:25" x14ac:dyDescent="0.25">
      <c r="B30" s="293"/>
      <c r="J30" s="271"/>
      <c r="K30" s="297"/>
      <c r="L30" s="297"/>
      <c r="M30" s="297"/>
      <c r="N30" s="297"/>
      <c r="O30" s="297"/>
      <c r="P30" s="297"/>
      <c r="Q30" s="297"/>
    </row>
    <row r="31" spans="1:25" x14ac:dyDescent="0.25">
      <c r="B31" s="293"/>
      <c r="J31" s="271"/>
      <c r="K31" s="297"/>
      <c r="L31" s="297"/>
      <c r="M31" s="297"/>
      <c r="N31" s="297"/>
      <c r="O31" s="297"/>
      <c r="P31" s="297"/>
      <c r="Q31" s="297"/>
    </row>
    <row r="32" spans="1:25" x14ac:dyDescent="0.25">
      <c r="B32" s="293"/>
      <c r="J32" s="271"/>
      <c r="K32" s="297"/>
      <c r="L32" s="297"/>
      <c r="M32" s="297"/>
      <c r="N32" s="297"/>
      <c r="O32" s="297"/>
      <c r="P32" s="297"/>
      <c r="Q32" s="297"/>
    </row>
    <row r="33" spans="1:19" x14ac:dyDescent="0.25">
      <c r="B33" s="293"/>
      <c r="J33" s="271"/>
      <c r="K33" s="297"/>
      <c r="L33" s="297"/>
      <c r="M33" s="297"/>
      <c r="N33" s="297"/>
      <c r="O33" s="297"/>
      <c r="P33" s="297"/>
      <c r="Q33" s="297"/>
    </row>
    <row r="34" spans="1:19" x14ac:dyDescent="0.25">
      <c r="B34" s="293"/>
      <c r="J34" s="271"/>
      <c r="K34" s="297"/>
      <c r="L34" s="297"/>
      <c r="M34" s="297"/>
      <c r="N34" s="297"/>
      <c r="O34" s="297"/>
      <c r="P34" s="297"/>
      <c r="Q34" s="297"/>
    </row>
    <row r="35" spans="1:19" x14ac:dyDescent="0.25">
      <c r="B35" s="293"/>
      <c r="J35" s="271"/>
      <c r="K35" s="297"/>
      <c r="L35" s="297"/>
      <c r="M35" s="297"/>
      <c r="N35" s="297"/>
      <c r="O35" s="297"/>
      <c r="P35" s="297"/>
      <c r="Q35" s="297"/>
    </row>
    <row r="36" spans="1:19" x14ac:dyDescent="0.25">
      <c r="B36" s="293"/>
      <c r="J36" s="271"/>
      <c r="K36" s="297"/>
      <c r="L36" s="297"/>
      <c r="M36" s="297"/>
      <c r="N36" s="297"/>
      <c r="O36" s="297"/>
      <c r="P36" s="297"/>
      <c r="Q36" s="297"/>
    </row>
    <row r="37" spans="1:19" x14ac:dyDescent="0.25">
      <c r="B37" s="293"/>
      <c r="J37" s="271"/>
      <c r="K37" s="297"/>
      <c r="L37" s="297"/>
      <c r="M37" s="297"/>
      <c r="N37" s="297"/>
      <c r="O37" s="297"/>
      <c r="P37" s="297"/>
      <c r="Q37" s="297"/>
    </row>
    <row r="38" spans="1:19" x14ac:dyDescent="0.25">
      <c r="B38" s="293"/>
      <c r="J38" s="271"/>
      <c r="K38" s="297"/>
      <c r="L38" s="297"/>
      <c r="M38" s="297"/>
      <c r="N38" s="297"/>
      <c r="O38" s="297"/>
      <c r="P38" s="297"/>
      <c r="Q38" s="297"/>
    </row>
    <row r="39" spans="1:19" x14ac:dyDescent="0.25">
      <c r="B39" s="293"/>
      <c r="J39" s="271"/>
      <c r="K39" s="297"/>
      <c r="L39" s="297"/>
      <c r="M39" s="297"/>
      <c r="N39" s="297"/>
      <c r="O39" s="297"/>
      <c r="P39" s="297"/>
      <c r="Q39" s="297"/>
    </row>
    <row r="40" spans="1:19" x14ac:dyDescent="0.25">
      <c r="B40" s="293"/>
      <c r="J40" s="271"/>
      <c r="K40" s="297"/>
      <c r="L40" s="297"/>
      <c r="M40" s="297"/>
      <c r="N40" s="297"/>
      <c r="O40" s="297"/>
      <c r="P40" s="297"/>
      <c r="Q40" s="297"/>
    </row>
    <row r="41" spans="1:19" x14ac:dyDescent="0.25">
      <c r="B41" s="293"/>
      <c r="J41" s="271"/>
      <c r="K41" s="297"/>
      <c r="L41" s="297"/>
      <c r="M41" s="297"/>
      <c r="N41" s="297"/>
      <c r="O41" s="297"/>
      <c r="P41" s="297"/>
      <c r="Q41" s="297"/>
    </row>
    <row r="42" spans="1:19" x14ac:dyDescent="0.25">
      <c r="B42" s="293"/>
      <c r="J42" s="271"/>
      <c r="K42" s="297"/>
      <c r="L42" s="297"/>
      <c r="M42" s="297"/>
      <c r="N42" s="297"/>
      <c r="O42" s="297"/>
      <c r="P42" s="297"/>
      <c r="Q42" s="297"/>
    </row>
    <row r="43" spans="1:19" x14ac:dyDescent="0.25">
      <c r="A43" s="219"/>
      <c r="B43" s="299"/>
      <c r="C43" s="219"/>
      <c r="D43" s="219"/>
      <c r="E43" s="219"/>
      <c r="F43" s="219"/>
      <c r="G43" s="219"/>
      <c r="H43" s="219"/>
      <c r="I43" s="219"/>
      <c r="J43" s="300"/>
      <c r="K43" s="300"/>
      <c r="L43" s="300"/>
      <c r="M43" s="300"/>
      <c r="N43" s="300"/>
      <c r="O43" s="300"/>
      <c r="P43" s="300"/>
      <c r="Q43" s="300"/>
      <c r="R43" s="301"/>
      <c r="S43" s="301"/>
    </row>
    <row r="44" spans="1:19" x14ac:dyDescent="0.25">
      <c r="J44" s="271"/>
      <c r="K44" s="271"/>
      <c r="L44" s="271"/>
      <c r="M44" s="271"/>
      <c r="N44" s="271"/>
      <c r="O44" s="271"/>
      <c r="P44" s="271"/>
    </row>
    <row r="45" spans="1:19" x14ac:dyDescent="0.25">
      <c r="J45" s="271"/>
      <c r="K45" s="271"/>
      <c r="L45" s="271"/>
      <c r="M45" s="271"/>
      <c r="N45" s="271"/>
      <c r="O45" s="271"/>
      <c r="P45" s="271"/>
    </row>
  </sheetData>
  <mergeCells count="40">
    <mergeCell ref="O11:P12"/>
    <mergeCell ref="W13:W14"/>
    <mergeCell ref="Q11:Q14"/>
    <mergeCell ref="R11:R14"/>
    <mergeCell ref="S11:T12"/>
    <mergeCell ref="U11:U14"/>
    <mergeCell ref="V11:V14"/>
    <mergeCell ref="W11:X12"/>
    <mergeCell ref="R10:U10"/>
    <mergeCell ref="V10:Y10"/>
    <mergeCell ref="C11:C14"/>
    <mergeCell ref="D11:D14"/>
    <mergeCell ref="E11:E14"/>
    <mergeCell ref="F11:F14"/>
    <mergeCell ref="G11:G14"/>
    <mergeCell ref="I11:I14"/>
    <mergeCell ref="J11:J14"/>
    <mergeCell ref="K11:L12"/>
    <mergeCell ref="M11:M14"/>
    <mergeCell ref="N11:N14"/>
    <mergeCell ref="Y11:Y14"/>
    <mergeCell ref="K13:K14"/>
    <mergeCell ref="O13:O14"/>
    <mergeCell ref="S13:S14"/>
    <mergeCell ref="A4:Y4"/>
    <mergeCell ref="A5:Y5"/>
    <mergeCell ref="A6:Y6"/>
    <mergeCell ref="A8:A14"/>
    <mergeCell ref="B8:B14"/>
    <mergeCell ref="C8:E10"/>
    <mergeCell ref="F8:I9"/>
    <mergeCell ref="J8:Q8"/>
    <mergeCell ref="R8:Y8"/>
    <mergeCell ref="J9:Q9"/>
    <mergeCell ref="H11:H14"/>
    <mergeCell ref="R9:Y9"/>
    <mergeCell ref="F10:G10"/>
    <mergeCell ref="H10:I10"/>
    <mergeCell ref="J10:M10"/>
    <mergeCell ref="N10:Q10"/>
  </mergeCell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topLeftCell="A2" workbookViewId="0">
      <selection activeCell="I16" sqref="I16"/>
    </sheetView>
  </sheetViews>
  <sheetFormatPr defaultRowHeight="12.75" x14ac:dyDescent="0.25"/>
  <cols>
    <col min="1" max="1" width="6.5703125" style="320" customWidth="1"/>
    <col min="2" max="2" width="40.85546875" style="320" customWidth="1"/>
    <col min="3" max="3" width="11.28515625" style="320" customWidth="1"/>
    <col min="4" max="4" width="14.28515625" style="320" customWidth="1"/>
    <col min="5" max="5" width="11.28515625" style="320" customWidth="1"/>
    <col min="6" max="6" width="10.85546875" style="320" customWidth="1"/>
    <col min="7" max="7" width="11" style="320" customWidth="1"/>
    <col min="8" max="9" width="13.140625" style="320" customWidth="1"/>
    <col min="10" max="10" width="16.140625" style="320" customWidth="1"/>
    <col min="11" max="11" width="11.28515625" style="320" customWidth="1"/>
    <col min="12" max="14" width="13.28515625" style="320" customWidth="1"/>
    <col min="15" max="15" width="12" style="366" customWidth="1"/>
    <col min="16" max="18" width="11.85546875" style="366" customWidth="1"/>
    <col min="19" max="19" width="9.140625" style="366" customWidth="1"/>
    <col min="20" max="22" width="13.28515625" style="366" customWidth="1"/>
    <col min="23" max="23" width="10.42578125" style="320" customWidth="1"/>
    <col min="24" max="24" width="11.5703125" style="320" customWidth="1"/>
    <col min="25" max="25" width="12.140625" style="323" bestFit="1" customWidth="1"/>
    <col min="26" max="26" width="13.42578125" style="323" customWidth="1"/>
    <col min="27" max="256" width="9.140625" style="324"/>
    <col min="257" max="257" width="6.5703125" style="324" customWidth="1"/>
    <col min="258" max="258" width="40.85546875" style="324" customWidth="1"/>
    <col min="259" max="259" width="11.28515625" style="324" customWidth="1"/>
    <col min="260" max="260" width="14.28515625" style="324" customWidth="1"/>
    <col min="261" max="261" width="11.28515625" style="324" customWidth="1"/>
    <col min="262" max="262" width="10.85546875" style="324" customWidth="1"/>
    <col min="263" max="263" width="11" style="324" customWidth="1"/>
    <col min="264" max="265" width="13.140625" style="324" customWidth="1"/>
    <col min="266" max="266" width="16.140625" style="324" customWidth="1"/>
    <col min="267" max="267" width="11.28515625" style="324" customWidth="1"/>
    <col min="268" max="270" width="13.28515625" style="324" customWidth="1"/>
    <col min="271" max="271" width="12" style="324" customWidth="1"/>
    <col min="272" max="274" width="11.85546875" style="324" customWidth="1"/>
    <col min="275" max="275" width="9.140625" style="324" customWidth="1"/>
    <col min="276" max="278" width="13.28515625" style="324" customWidth="1"/>
    <col min="279" max="279" width="10.42578125" style="324" customWidth="1"/>
    <col min="280" max="280" width="11.5703125" style="324" customWidth="1"/>
    <col min="281" max="281" width="12.140625" style="324" bestFit="1" customWidth="1"/>
    <col min="282" max="282" width="13.42578125" style="324" customWidth="1"/>
    <col min="283" max="512" width="9.140625" style="324"/>
    <col min="513" max="513" width="6.5703125" style="324" customWidth="1"/>
    <col min="514" max="514" width="40.85546875" style="324" customWidth="1"/>
    <col min="515" max="515" width="11.28515625" style="324" customWidth="1"/>
    <col min="516" max="516" width="14.28515625" style="324" customWidth="1"/>
    <col min="517" max="517" width="11.28515625" style="324" customWidth="1"/>
    <col min="518" max="518" width="10.85546875" style="324" customWidth="1"/>
    <col min="519" max="519" width="11" style="324" customWidth="1"/>
    <col min="520" max="521" width="13.140625" style="324" customWidth="1"/>
    <col min="522" max="522" width="16.140625" style="324" customWidth="1"/>
    <col min="523" max="523" width="11.28515625" style="324" customWidth="1"/>
    <col min="524" max="526" width="13.28515625" style="324" customWidth="1"/>
    <col min="527" max="527" width="12" style="324" customWidth="1"/>
    <col min="528" max="530" width="11.85546875" style="324" customWidth="1"/>
    <col min="531" max="531" width="9.140625" style="324" customWidth="1"/>
    <col min="532" max="534" width="13.28515625" style="324" customWidth="1"/>
    <col min="535" max="535" width="10.42578125" style="324" customWidth="1"/>
    <col min="536" max="536" width="11.5703125" style="324" customWidth="1"/>
    <col min="537" max="537" width="12.140625" style="324" bestFit="1" customWidth="1"/>
    <col min="538" max="538" width="13.42578125" style="324" customWidth="1"/>
    <col min="539" max="768" width="9.140625" style="324"/>
    <col min="769" max="769" width="6.5703125" style="324" customWidth="1"/>
    <col min="770" max="770" width="40.85546875" style="324" customWidth="1"/>
    <col min="771" max="771" width="11.28515625" style="324" customWidth="1"/>
    <col min="772" max="772" width="14.28515625" style="324" customWidth="1"/>
    <col min="773" max="773" width="11.28515625" style="324" customWidth="1"/>
    <col min="774" max="774" width="10.85546875" style="324" customWidth="1"/>
    <col min="775" max="775" width="11" style="324" customWidth="1"/>
    <col min="776" max="777" width="13.140625" style="324" customWidth="1"/>
    <col min="778" max="778" width="16.140625" style="324" customWidth="1"/>
    <col min="779" max="779" width="11.28515625" style="324" customWidth="1"/>
    <col min="780" max="782" width="13.28515625" style="324" customWidth="1"/>
    <col min="783" max="783" width="12" style="324" customWidth="1"/>
    <col min="784" max="786" width="11.85546875" style="324" customWidth="1"/>
    <col min="787" max="787" width="9.140625" style="324" customWidth="1"/>
    <col min="788" max="790" width="13.28515625" style="324" customWidth="1"/>
    <col min="791" max="791" width="10.42578125" style="324" customWidth="1"/>
    <col min="792" max="792" width="11.5703125" style="324" customWidth="1"/>
    <col min="793" max="793" width="12.140625" style="324" bestFit="1" customWidth="1"/>
    <col min="794" max="794" width="13.42578125" style="324" customWidth="1"/>
    <col min="795" max="1024" width="9.140625" style="324"/>
    <col min="1025" max="1025" width="6.5703125" style="324" customWidth="1"/>
    <col min="1026" max="1026" width="40.85546875" style="324" customWidth="1"/>
    <col min="1027" max="1027" width="11.28515625" style="324" customWidth="1"/>
    <col min="1028" max="1028" width="14.28515625" style="324" customWidth="1"/>
    <col min="1029" max="1029" width="11.28515625" style="324" customWidth="1"/>
    <col min="1030" max="1030" width="10.85546875" style="324" customWidth="1"/>
    <col min="1031" max="1031" width="11" style="324" customWidth="1"/>
    <col min="1032" max="1033" width="13.140625" style="324" customWidth="1"/>
    <col min="1034" max="1034" width="16.140625" style="324" customWidth="1"/>
    <col min="1035" max="1035" width="11.28515625" style="324" customWidth="1"/>
    <col min="1036" max="1038" width="13.28515625" style="324" customWidth="1"/>
    <col min="1039" max="1039" width="12" style="324" customWidth="1"/>
    <col min="1040" max="1042" width="11.85546875" style="324" customWidth="1"/>
    <col min="1043" max="1043" width="9.140625" style="324" customWidth="1"/>
    <col min="1044" max="1046" width="13.28515625" style="324" customWidth="1"/>
    <col min="1047" max="1047" width="10.42578125" style="324" customWidth="1"/>
    <col min="1048" max="1048" width="11.5703125" style="324" customWidth="1"/>
    <col min="1049" max="1049" width="12.140625" style="324" bestFit="1" customWidth="1"/>
    <col min="1050" max="1050" width="13.42578125" style="324" customWidth="1"/>
    <col min="1051" max="1280" width="9.140625" style="324"/>
    <col min="1281" max="1281" width="6.5703125" style="324" customWidth="1"/>
    <col min="1282" max="1282" width="40.85546875" style="324" customWidth="1"/>
    <col min="1283" max="1283" width="11.28515625" style="324" customWidth="1"/>
    <col min="1284" max="1284" width="14.28515625" style="324" customWidth="1"/>
    <col min="1285" max="1285" width="11.28515625" style="324" customWidth="1"/>
    <col min="1286" max="1286" width="10.85546875" style="324" customWidth="1"/>
    <col min="1287" max="1287" width="11" style="324" customWidth="1"/>
    <col min="1288" max="1289" width="13.140625" style="324" customWidth="1"/>
    <col min="1290" max="1290" width="16.140625" style="324" customWidth="1"/>
    <col min="1291" max="1291" width="11.28515625" style="324" customWidth="1"/>
    <col min="1292" max="1294" width="13.28515625" style="324" customWidth="1"/>
    <col min="1295" max="1295" width="12" style="324" customWidth="1"/>
    <col min="1296" max="1298" width="11.85546875" style="324" customWidth="1"/>
    <col min="1299" max="1299" width="9.140625" style="324" customWidth="1"/>
    <col min="1300" max="1302" width="13.28515625" style="324" customWidth="1"/>
    <col min="1303" max="1303" width="10.42578125" style="324" customWidth="1"/>
    <col min="1304" max="1304" width="11.5703125" style="324" customWidth="1"/>
    <col min="1305" max="1305" width="12.140625" style="324" bestFit="1" customWidth="1"/>
    <col min="1306" max="1306" width="13.42578125" style="324" customWidth="1"/>
    <col min="1307" max="1536" width="9.140625" style="324"/>
    <col min="1537" max="1537" width="6.5703125" style="324" customWidth="1"/>
    <col min="1538" max="1538" width="40.85546875" style="324" customWidth="1"/>
    <col min="1539" max="1539" width="11.28515625" style="324" customWidth="1"/>
    <col min="1540" max="1540" width="14.28515625" style="324" customWidth="1"/>
    <col min="1541" max="1541" width="11.28515625" style="324" customWidth="1"/>
    <col min="1542" max="1542" width="10.85546875" style="324" customWidth="1"/>
    <col min="1543" max="1543" width="11" style="324" customWidth="1"/>
    <col min="1544" max="1545" width="13.140625" style="324" customWidth="1"/>
    <col min="1546" max="1546" width="16.140625" style="324" customWidth="1"/>
    <col min="1547" max="1547" width="11.28515625" style="324" customWidth="1"/>
    <col min="1548" max="1550" width="13.28515625" style="324" customWidth="1"/>
    <col min="1551" max="1551" width="12" style="324" customWidth="1"/>
    <col min="1552" max="1554" width="11.85546875" style="324" customWidth="1"/>
    <col min="1555" max="1555" width="9.140625" style="324" customWidth="1"/>
    <col min="1556" max="1558" width="13.28515625" style="324" customWidth="1"/>
    <col min="1559" max="1559" width="10.42578125" style="324" customWidth="1"/>
    <col min="1560" max="1560" width="11.5703125" style="324" customWidth="1"/>
    <col min="1561" max="1561" width="12.140625" style="324" bestFit="1" customWidth="1"/>
    <col min="1562" max="1562" width="13.42578125" style="324" customWidth="1"/>
    <col min="1563" max="1792" width="9.140625" style="324"/>
    <col min="1793" max="1793" width="6.5703125" style="324" customWidth="1"/>
    <col min="1794" max="1794" width="40.85546875" style="324" customWidth="1"/>
    <col min="1795" max="1795" width="11.28515625" style="324" customWidth="1"/>
    <col min="1796" max="1796" width="14.28515625" style="324" customWidth="1"/>
    <col min="1797" max="1797" width="11.28515625" style="324" customWidth="1"/>
    <col min="1798" max="1798" width="10.85546875" style="324" customWidth="1"/>
    <col min="1799" max="1799" width="11" style="324" customWidth="1"/>
    <col min="1800" max="1801" width="13.140625" style="324" customWidth="1"/>
    <col min="1802" max="1802" width="16.140625" style="324" customWidth="1"/>
    <col min="1803" max="1803" width="11.28515625" style="324" customWidth="1"/>
    <col min="1804" max="1806" width="13.28515625" style="324" customWidth="1"/>
    <col min="1807" max="1807" width="12" style="324" customWidth="1"/>
    <col min="1808" max="1810" width="11.85546875" style="324" customWidth="1"/>
    <col min="1811" max="1811" width="9.140625" style="324" customWidth="1"/>
    <col min="1812" max="1814" width="13.28515625" style="324" customWidth="1"/>
    <col min="1815" max="1815" width="10.42578125" style="324" customWidth="1"/>
    <col min="1816" max="1816" width="11.5703125" style="324" customWidth="1"/>
    <col min="1817" max="1817" width="12.140625" style="324" bestFit="1" customWidth="1"/>
    <col min="1818" max="1818" width="13.42578125" style="324" customWidth="1"/>
    <col min="1819" max="2048" width="9.140625" style="324"/>
    <col min="2049" max="2049" width="6.5703125" style="324" customWidth="1"/>
    <col min="2050" max="2050" width="40.85546875" style="324" customWidth="1"/>
    <col min="2051" max="2051" width="11.28515625" style="324" customWidth="1"/>
    <col min="2052" max="2052" width="14.28515625" style="324" customWidth="1"/>
    <col min="2053" max="2053" width="11.28515625" style="324" customWidth="1"/>
    <col min="2054" max="2054" width="10.85546875" style="324" customWidth="1"/>
    <col min="2055" max="2055" width="11" style="324" customWidth="1"/>
    <col min="2056" max="2057" width="13.140625" style="324" customWidth="1"/>
    <col min="2058" max="2058" width="16.140625" style="324" customWidth="1"/>
    <col min="2059" max="2059" width="11.28515625" style="324" customWidth="1"/>
    <col min="2060" max="2062" width="13.28515625" style="324" customWidth="1"/>
    <col min="2063" max="2063" width="12" style="324" customWidth="1"/>
    <col min="2064" max="2066" width="11.85546875" style="324" customWidth="1"/>
    <col min="2067" max="2067" width="9.140625" style="324" customWidth="1"/>
    <col min="2068" max="2070" width="13.28515625" style="324" customWidth="1"/>
    <col min="2071" max="2071" width="10.42578125" style="324" customWidth="1"/>
    <col min="2072" max="2072" width="11.5703125" style="324" customWidth="1"/>
    <col min="2073" max="2073" width="12.140625" style="324" bestFit="1" customWidth="1"/>
    <col min="2074" max="2074" width="13.42578125" style="324" customWidth="1"/>
    <col min="2075" max="2304" width="9.140625" style="324"/>
    <col min="2305" max="2305" width="6.5703125" style="324" customWidth="1"/>
    <col min="2306" max="2306" width="40.85546875" style="324" customWidth="1"/>
    <col min="2307" max="2307" width="11.28515625" style="324" customWidth="1"/>
    <col min="2308" max="2308" width="14.28515625" style="324" customWidth="1"/>
    <col min="2309" max="2309" width="11.28515625" style="324" customWidth="1"/>
    <col min="2310" max="2310" width="10.85546875" style="324" customWidth="1"/>
    <col min="2311" max="2311" width="11" style="324" customWidth="1"/>
    <col min="2312" max="2313" width="13.140625" style="324" customWidth="1"/>
    <col min="2314" max="2314" width="16.140625" style="324" customWidth="1"/>
    <col min="2315" max="2315" width="11.28515625" style="324" customWidth="1"/>
    <col min="2316" max="2318" width="13.28515625" style="324" customWidth="1"/>
    <col min="2319" max="2319" width="12" style="324" customWidth="1"/>
    <col min="2320" max="2322" width="11.85546875" style="324" customWidth="1"/>
    <col min="2323" max="2323" width="9.140625" style="324" customWidth="1"/>
    <col min="2324" max="2326" width="13.28515625" style="324" customWidth="1"/>
    <col min="2327" max="2327" width="10.42578125" style="324" customWidth="1"/>
    <col min="2328" max="2328" width="11.5703125" style="324" customWidth="1"/>
    <col min="2329" max="2329" width="12.140625" style="324" bestFit="1" customWidth="1"/>
    <col min="2330" max="2330" width="13.42578125" style="324" customWidth="1"/>
    <col min="2331" max="2560" width="9.140625" style="324"/>
    <col min="2561" max="2561" width="6.5703125" style="324" customWidth="1"/>
    <col min="2562" max="2562" width="40.85546875" style="324" customWidth="1"/>
    <col min="2563" max="2563" width="11.28515625" style="324" customWidth="1"/>
    <col min="2564" max="2564" width="14.28515625" style="324" customWidth="1"/>
    <col min="2565" max="2565" width="11.28515625" style="324" customWidth="1"/>
    <col min="2566" max="2566" width="10.85546875" style="324" customWidth="1"/>
    <col min="2567" max="2567" width="11" style="324" customWidth="1"/>
    <col min="2568" max="2569" width="13.140625" style="324" customWidth="1"/>
    <col min="2570" max="2570" width="16.140625" style="324" customWidth="1"/>
    <col min="2571" max="2571" width="11.28515625" style="324" customWidth="1"/>
    <col min="2572" max="2574" width="13.28515625" style="324" customWidth="1"/>
    <col min="2575" max="2575" width="12" style="324" customWidth="1"/>
    <col min="2576" max="2578" width="11.85546875" style="324" customWidth="1"/>
    <col min="2579" max="2579" width="9.140625" style="324" customWidth="1"/>
    <col min="2580" max="2582" width="13.28515625" style="324" customWidth="1"/>
    <col min="2583" max="2583" width="10.42578125" style="324" customWidth="1"/>
    <col min="2584" max="2584" width="11.5703125" style="324" customWidth="1"/>
    <col min="2585" max="2585" width="12.140625" style="324" bestFit="1" customWidth="1"/>
    <col min="2586" max="2586" width="13.42578125" style="324" customWidth="1"/>
    <col min="2587" max="2816" width="9.140625" style="324"/>
    <col min="2817" max="2817" width="6.5703125" style="324" customWidth="1"/>
    <col min="2818" max="2818" width="40.85546875" style="324" customWidth="1"/>
    <col min="2819" max="2819" width="11.28515625" style="324" customWidth="1"/>
    <col min="2820" max="2820" width="14.28515625" style="324" customWidth="1"/>
    <col min="2821" max="2821" width="11.28515625" style="324" customWidth="1"/>
    <col min="2822" max="2822" width="10.85546875" style="324" customWidth="1"/>
    <col min="2823" max="2823" width="11" style="324" customWidth="1"/>
    <col min="2824" max="2825" width="13.140625" style="324" customWidth="1"/>
    <col min="2826" max="2826" width="16.140625" style="324" customWidth="1"/>
    <col min="2827" max="2827" width="11.28515625" style="324" customWidth="1"/>
    <col min="2828" max="2830" width="13.28515625" style="324" customWidth="1"/>
    <col min="2831" max="2831" width="12" style="324" customWidth="1"/>
    <col min="2832" max="2834" width="11.85546875" style="324" customWidth="1"/>
    <col min="2835" max="2835" width="9.140625" style="324" customWidth="1"/>
    <col min="2836" max="2838" width="13.28515625" style="324" customWidth="1"/>
    <col min="2839" max="2839" width="10.42578125" style="324" customWidth="1"/>
    <col min="2840" max="2840" width="11.5703125" style="324" customWidth="1"/>
    <col min="2841" max="2841" width="12.140625" style="324" bestFit="1" customWidth="1"/>
    <col min="2842" max="2842" width="13.42578125" style="324" customWidth="1"/>
    <col min="2843" max="3072" width="9.140625" style="324"/>
    <col min="3073" max="3073" width="6.5703125" style="324" customWidth="1"/>
    <col min="3074" max="3074" width="40.85546875" style="324" customWidth="1"/>
    <col min="3075" max="3075" width="11.28515625" style="324" customWidth="1"/>
    <col min="3076" max="3076" width="14.28515625" style="324" customWidth="1"/>
    <col min="3077" max="3077" width="11.28515625" style="324" customWidth="1"/>
    <col min="3078" max="3078" width="10.85546875" style="324" customWidth="1"/>
    <col min="3079" max="3079" width="11" style="324" customWidth="1"/>
    <col min="3080" max="3081" width="13.140625" style="324" customWidth="1"/>
    <col min="3082" max="3082" width="16.140625" style="324" customWidth="1"/>
    <col min="3083" max="3083" width="11.28515625" style="324" customWidth="1"/>
    <col min="3084" max="3086" width="13.28515625" style="324" customWidth="1"/>
    <col min="3087" max="3087" width="12" style="324" customWidth="1"/>
    <col min="3088" max="3090" width="11.85546875" style="324" customWidth="1"/>
    <col min="3091" max="3091" width="9.140625" style="324" customWidth="1"/>
    <col min="3092" max="3094" width="13.28515625" style="324" customWidth="1"/>
    <col min="3095" max="3095" width="10.42578125" style="324" customWidth="1"/>
    <col min="3096" max="3096" width="11.5703125" style="324" customWidth="1"/>
    <col min="3097" max="3097" width="12.140625" style="324" bestFit="1" customWidth="1"/>
    <col min="3098" max="3098" width="13.42578125" style="324" customWidth="1"/>
    <col min="3099" max="3328" width="9.140625" style="324"/>
    <col min="3329" max="3329" width="6.5703125" style="324" customWidth="1"/>
    <col min="3330" max="3330" width="40.85546875" style="324" customWidth="1"/>
    <col min="3331" max="3331" width="11.28515625" style="324" customWidth="1"/>
    <col min="3332" max="3332" width="14.28515625" style="324" customWidth="1"/>
    <col min="3333" max="3333" width="11.28515625" style="324" customWidth="1"/>
    <col min="3334" max="3334" width="10.85546875" style="324" customWidth="1"/>
    <col min="3335" max="3335" width="11" style="324" customWidth="1"/>
    <col min="3336" max="3337" width="13.140625" style="324" customWidth="1"/>
    <col min="3338" max="3338" width="16.140625" style="324" customWidth="1"/>
    <col min="3339" max="3339" width="11.28515625" style="324" customWidth="1"/>
    <col min="3340" max="3342" width="13.28515625" style="324" customWidth="1"/>
    <col min="3343" max="3343" width="12" style="324" customWidth="1"/>
    <col min="3344" max="3346" width="11.85546875" style="324" customWidth="1"/>
    <col min="3347" max="3347" width="9.140625" style="324" customWidth="1"/>
    <col min="3348" max="3350" width="13.28515625" style="324" customWidth="1"/>
    <col min="3351" max="3351" width="10.42578125" style="324" customWidth="1"/>
    <col min="3352" max="3352" width="11.5703125" style="324" customWidth="1"/>
    <col min="3353" max="3353" width="12.140625" style="324" bestFit="1" customWidth="1"/>
    <col min="3354" max="3354" width="13.42578125" style="324" customWidth="1"/>
    <col min="3355" max="3584" width="9.140625" style="324"/>
    <col min="3585" max="3585" width="6.5703125" style="324" customWidth="1"/>
    <col min="3586" max="3586" width="40.85546875" style="324" customWidth="1"/>
    <col min="3587" max="3587" width="11.28515625" style="324" customWidth="1"/>
    <col min="3588" max="3588" width="14.28515625" style="324" customWidth="1"/>
    <col min="3589" max="3589" width="11.28515625" style="324" customWidth="1"/>
    <col min="3590" max="3590" width="10.85546875" style="324" customWidth="1"/>
    <col min="3591" max="3591" width="11" style="324" customWidth="1"/>
    <col min="3592" max="3593" width="13.140625" style="324" customWidth="1"/>
    <col min="3594" max="3594" width="16.140625" style="324" customWidth="1"/>
    <col min="3595" max="3595" width="11.28515625" style="324" customWidth="1"/>
    <col min="3596" max="3598" width="13.28515625" style="324" customWidth="1"/>
    <col min="3599" max="3599" width="12" style="324" customWidth="1"/>
    <col min="3600" max="3602" width="11.85546875" style="324" customWidth="1"/>
    <col min="3603" max="3603" width="9.140625" style="324" customWidth="1"/>
    <col min="3604" max="3606" width="13.28515625" style="324" customWidth="1"/>
    <col min="3607" max="3607" width="10.42578125" style="324" customWidth="1"/>
    <col min="3608" max="3608" width="11.5703125" style="324" customWidth="1"/>
    <col min="3609" max="3609" width="12.140625" style="324" bestFit="1" customWidth="1"/>
    <col min="3610" max="3610" width="13.42578125" style="324" customWidth="1"/>
    <col min="3611" max="3840" width="9.140625" style="324"/>
    <col min="3841" max="3841" width="6.5703125" style="324" customWidth="1"/>
    <col min="3842" max="3842" width="40.85546875" style="324" customWidth="1"/>
    <col min="3843" max="3843" width="11.28515625" style="324" customWidth="1"/>
    <col min="3844" max="3844" width="14.28515625" style="324" customWidth="1"/>
    <col min="3845" max="3845" width="11.28515625" style="324" customWidth="1"/>
    <col min="3846" max="3846" width="10.85546875" style="324" customWidth="1"/>
    <col min="3847" max="3847" width="11" style="324" customWidth="1"/>
    <col min="3848" max="3849" width="13.140625" style="324" customWidth="1"/>
    <col min="3850" max="3850" width="16.140625" style="324" customWidth="1"/>
    <col min="3851" max="3851" width="11.28515625" style="324" customWidth="1"/>
    <col min="3852" max="3854" width="13.28515625" style="324" customWidth="1"/>
    <col min="3855" max="3855" width="12" style="324" customWidth="1"/>
    <col min="3856" max="3858" width="11.85546875" style="324" customWidth="1"/>
    <col min="3859" max="3859" width="9.140625" style="324" customWidth="1"/>
    <col min="3860" max="3862" width="13.28515625" style="324" customWidth="1"/>
    <col min="3863" max="3863" width="10.42578125" style="324" customWidth="1"/>
    <col min="3864" max="3864" width="11.5703125" style="324" customWidth="1"/>
    <col min="3865" max="3865" width="12.140625" style="324" bestFit="1" customWidth="1"/>
    <col min="3866" max="3866" width="13.42578125" style="324" customWidth="1"/>
    <col min="3867" max="4096" width="9.140625" style="324"/>
    <col min="4097" max="4097" width="6.5703125" style="324" customWidth="1"/>
    <col min="4098" max="4098" width="40.85546875" style="324" customWidth="1"/>
    <col min="4099" max="4099" width="11.28515625" style="324" customWidth="1"/>
    <col min="4100" max="4100" width="14.28515625" style="324" customWidth="1"/>
    <col min="4101" max="4101" width="11.28515625" style="324" customWidth="1"/>
    <col min="4102" max="4102" width="10.85546875" style="324" customWidth="1"/>
    <col min="4103" max="4103" width="11" style="324" customWidth="1"/>
    <col min="4104" max="4105" width="13.140625" style="324" customWidth="1"/>
    <col min="4106" max="4106" width="16.140625" style="324" customWidth="1"/>
    <col min="4107" max="4107" width="11.28515625" style="324" customWidth="1"/>
    <col min="4108" max="4110" width="13.28515625" style="324" customWidth="1"/>
    <col min="4111" max="4111" width="12" style="324" customWidth="1"/>
    <col min="4112" max="4114" width="11.85546875" style="324" customWidth="1"/>
    <col min="4115" max="4115" width="9.140625" style="324" customWidth="1"/>
    <col min="4116" max="4118" width="13.28515625" style="324" customWidth="1"/>
    <col min="4119" max="4119" width="10.42578125" style="324" customWidth="1"/>
    <col min="4120" max="4120" width="11.5703125" style="324" customWidth="1"/>
    <col min="4121" max="4121" width="12.140625" style="324" bestFit="1" customWidth="1"/>
    <col min="4122" max="4122" width="13.42578125" style="324" customWidth="1"/>
    <col min="4123" max="4352" width="9.140625" style="324"/>
    <col min="4353" max="4353" width="6.5703125" style="324" customWidth="1"/>
    <col min="4354" max="4354" width="40.85546875" style="324" customWidth="1"/>
    <col min="4355" max="4355" width="11.28515625" style="324" customWidth="1"/>
    <col min="4356" max="4356" width="14.28515625" style="324" customWidth="1"/>
    <col min="4357" max="4357" width="11.28515625" style="324" customWidth="1"/>
    <col min="4358" max="4358" width="10.85546875" style="324" customWidth="1"/>
    <col min="4359" max="4359" width="11" style="324" customWidth="1"/>
    <col min="4360" max="4361" width="13.140625" style="324" customWidth="1"/>
    <col min="4362" max="4362" width="16.140625" style="324" customWidth="1"/>
    <col min="4363" max="4363" width="11.28515625" style="324" customWidth="1"/>
    <col min="4364" max="4366" width="13.28515625" style="324" customWidth="1"/>
    <col min="4367" max="4367" width="12" style="324" customWidth="1"/>
    <col min="4368" max="4370" width="11.85546875" style="324" customWidth="1"/>
    <col min="4371" max="4371" width="9.140625" style="324" customWidth="1"/>
    <col min="4372" max="4374" width="13.28515625" style="324" customWidth="1"/>
    <col min="4375" max="4375" width="10.42578125" style="324" customWidth="1"/>
    <col min="4376" max="4376" width="11.5703125" style="324" customWidth="1"/>
    <col min="4377" max="4377" width="12.140625" style="324" bestFit="1" customWidth="1"/>
    <col min="4378" max="4378" width="13.42578125" style="324" customWidth="1"/>
    <col min="4379" max="4608" width="9.140625" style="324"/>
    <col min="4609" max="4609" width="6.5703125" style="324" customWidth="1"/>
    <col min="4610" max="4610" width="40.85546875" style="324" customWidth="1"/>
    <col min="4611" max="4611" width="11.28515625" style="324" customWidth="1"/>
    <col min="4612" max="4612" width="14.28515625" style="324" customWidth="1"/>
    <col min="4613" max="4613" width="11.28515625" style="324" customWidth="1"/>
    <col min="4614" max="4614" width="10.85546875" style="324" customWidth="1"/>
    <col min="4615" max="4615" width="11" style="324" customWidth="1"/>
    <col min="4616" max="4617" width="13.140625" style="324" customWidth="1"/>
    <col min="4618" max="4618" width="16.140625" style="324" customWidth="1"/>
    <col min="4619" max="4619" width="11.28515625" style="324" customWidth="1"/>
    <col min="4620" max="4622" width="13.28515625" style="324" customWidth="1"/>
    <col min="4623" max="4623" width="12" style="324" customWidth="1"/>
    <col min="4624" max="4626" width="11.85546875" style="324" customWidth="1"/>
    <col min="4627" max="4627" width="9.140625" style="324" customWidth="1"/>
    <col min="4628" max="4630" width="13.28515625" style="324" customWidth="1"/>
    <col min="4631" max="4631" width="10.42578125" style="324" customWidth="1"/>
    <col min="4632" max="4632" width="11.5703125" style="324" customWidth="1"/>
    <col min="4633" max="4633" width="12.140625" style="324" bestFit="1" customWidth="1"/>
    <col min="4634" max="4634" width="13.42578125" style="324" customWidth="1"/>
    <col min="4635" max="4864" width="9.140625" style="324"/>
    <col min="4865" max="4865" width="6.5703125" style="324" customWidth="1"/>
    <col min="4866" max="4866" width="40.85546875" style="324" customWidth="1"/>
    <col min="4867" max="4867" width="11.28515625" style="324" customWidth="1"/>
    <col min="4868" max="4868" width="14.28515625" style="324" customWidth="1"/>
    <col min="4869" max="4869" width="11.28515625" style="324" customWidth="1"/>
    <col min="4870" max="4870" width="10.85546875" style="324" customWidth="1"/>
    <col min="4871" max="4871" width="11" style="324" customWidth="1"/>
    <col min="4872" max="4873" width="13.140625" style="324" customWidth="1"/>
    <col min="4874" max="4874" width="16.140625" style="324" customWidth="1"/>
    <col min="4875" max="4875" width="11.28515625" style="324" customWidth="1"/>
    <col min="4876" max="4878" width="13.28515625" style="324" customWidth="1"/>
    <col min="4879" max="4879" width="12" style="324" customWidth="1"/>
    <col min="4880" max="4882" width="11.85546875" style="324" customWidth="1"/>
    <col min="4883" max="4883" width="9.140625" style="324" customWidth="1"/>
    <col min="4884" max="4886" width="13.28515625" style="324" customWidth="1"/>
    <col min="4887" max="4887" width="10.42578125" style="324" customWidth="1"/>
    <col min="4888" max="4888" width="11.5703125" style="324" customWidth="1"/>
    <col min="4889" max="4889" width="12.140625" style="324" bestFit="1" customWidth="1"/>
    <col min="4890" max="4890" width="13.42578125" style="324" customWidth="1"/>
    <col min="4891" max="5120" width="9.140625" style="324"/>
    <col min="5121" max="5121" width="6.5703125" style="324" customWidth="1"/>
    <col min="5122" max="5122" width="40.85546875" style="324" customWidth="1"/>
    <col min="5123" max="5123" width="11.28515625" style="324" customWidth="1"/>
    <col min="5124" max="5124" width="14.28515625" style="324" customWidth="1"/>
    <col min="5125" max="5125" width="11.28515625" style="324" customWidth="1"/>
    <col min="5126" max="5126" width="10.85546875" style="324" customWidth="1"/>
    <col min="5127" max="5127" width="11" style="324" customWidth="1"/>
    <col min="5128" max="5129" width="13.140625" style="324" customWidth="1"/>
    <col min="5130" max="5130" width="16.140625" style="324" customWidth="1"/>
    <col min="5131" max="5131" width="11.28515625" style="324" customWidth="1"/>
    <col min="5132" max="5134" width="13.28515625" style="324" customWidth="1"/>
    <col min="5135" max="5135" width="12" style="324" customWidth="1"/>
    <col min="5136" max="5138" width="11.85546875" style="324" customWidth="1"/>
    <col min="5139" max="5139" width="9.140625" style="324" customWidth="1"/>
    <col min="5140" max="5142" width="13.28515625" style="324" customWidth="1"/>
    <col min="5143" max="5143" width="10.42578125" style="324" customWidth="1"/>
    <col min="5144" max="5144" width="11.5703125" style="324" customWidth="1"/>
    <col min="5145" max="5145" width="12.140625" style="324" bestFit="1" customWidth="1"/>
    <col min="5146" max="5146" width="13.42578125" style="324" customWidth="1"/>
    <col min="5147" max="5376" width="9.140625" style="324"/>
    <col min="5377" max="5377" width="6.5703125" style="324" customWidth="1"/>
    <col min="5378" max="5378" width="40.85546875" style="324" customWidth="1"/>
    <col min="5379" max="5379" width="11.28515625" style="324" customWidth="1"/>
    <col min="5380" max="5380" width="14.28515625" style="324" customWidth="1"/>
    <col min="5381" max="5381" width="11.28515625" style="324" customWidth="1"/>
    <col min="5382" max="5382" width="10.85546875" style="324" customWidth="1"/>
    <col min="5383" max="5383" width="11" style="324" customWidth="1"/>
    <col min="5384" max="5385" width="13.140625" style="324" customWidth="1"/>
    <col min="5386" max="5386" width="16.140625" style="324" customWidth="1"/>
    <col min="5387" max="5387" width="11.28515625" style="324" customWidth="1"/>
    <col min="5388" max="5390" width="13.28515625" style="324" customWidth="1"/>
    <col min="5391" max="5391" width="12" style="324" customWidth="1"/>
    <col min="5392" max="5394" width="11.85546875" style="324" customWidth="1"/>
    <col min="5395" max="5395" width="9.140625" style="324" customWidth="1"/>
    <col min="5396" max="5398" width="13.28515625" style="324" customWidth="1"/>
    <col min="5399" max="5399" width="10.42578125" style="324" customWidth="1"/>
    <col min="5400" max="5400" width="11.5703125" style="324" customWidth="1"/>
    <col min="5401" max="5401" width="12.140625" style="324" bestFit="1" customWidth="1"/>
    <col min="5402" max="5402" width="13.42578125" style="324" customWidth="1"/>
    <col min="5403" max="5632" width="9.140625" style="324"/>
    <col min="5633" max="5633" width="6.5703125" style="324" customWidth="1"/>
    <col min="5634" max="5634" width="40.85546875" style="324" customWidth="1"/>
    <col min="5635" max="5635" width="11.28515625" style="324" customWidth="1"/>
    <col min="5636" max="5636" width="14.28515625" style="324" customWidth="1"/>
    <col min="5637" max="5637" width="11.28515625" style="324" customWidth="1"/>
    <col min="5638" max="5638" width="10.85546875" style="324" customWidth="1"/>
    <col min="5639" max="5639" width="11" style="324" customWidth="1"/>
    <col min="5640" max="5641" width="13.140625" style="324" customWidth="1"/>
    <col min="5642" max="5642" width="16.140625" style="324" customWidth="1"/>
    <col min="5643" max="5643" width="11.28515625" style="324" customWidth="1"/>
    <col min="5644" max="5646" width="13.28515625" style="324" customWidth="1"/>
    <col min="5647" max="5647" width="12" style="324" customWidth="1"/>
    <col min="5648" max="5650" width="11.85546875" style="324" customWidth="1"/>
    <col min="5651" max="5651" width="9.140625" style="324" customWidth="1"/>
    <col min="5652" max="5654" width="13.28515625" style="324" customWidth="1"/>
    <col min="5655" max="5655" width="10.42578125" style="324" customWidth="1"/>
    <col min="5656" max="5656" width="11.5703125" style="324" customWidth="1"/>
    <col min="5657" max="5657" width="12.140625" style="324" bestFit="1" customWidth="1"/>
    <col min="5658" max="5658" width="13.42578125" style="324" customWidth="1"/>
    <col min="5659" max="5888" width="9.140625" style="324"/>
    <col min="5889" max="5889" width="6.5703125" style="324" customWidth="1"/>
    <col min="5890" max="5890" width="40.85546875" style="324" customWidth="1"/>
    <col min="5891" max="5891" width="11.28515625" style="324" customWidth="1"/>
    <col min="5892" max="5892" width="14.28515625" style="324" customWidth="1"/>
    <col min="5893" max="5893" width="11.28515625" style="324" customWidth="1"/>
    <col min="5894" max="5894" width="10.85546875" style="324" customWidth="1"/>
    <col min="5895" max="5895" width="11" style="324" customWidth="1"/>
    <col min="5896" max="5897" width="13.140625" style="324" customWidth="1"/>
    <col min="5898" max="5898" width="16.140625" style="324" customWidth="1"/>
    <col min="5899" max="5899" width="11.28515625" style="324" customWidth="1"/>
    <col min="5900" max="5902" width="13.28515625" style="324" customWidth="1"/>
    <col min="5903" max="5903" width="12" style="324" customWidth="1"/>
    <col min="5904" max="5906" width="11.85546875" style="324" customWidth="1"/>
    <col min="5907" max="5907" width="9.140625" style="324" customWidth="1"/>
    <col min="5908" max="5910" width="13.28515625" style="324" customWidth="1"/>
    <col min="5911" max="5911" width="10.42578125" style="324" customWidth="1"/>
    <col min="5912" max="5912" width="11.5703125" style="324" customWidth="1"/>
    <col min="5913" max="5913" width="12.140625" style="324" bestFit="1" customWidth="1"/>
    <col min="5914" max="5914" width="13.42578125" style="324" customWidth="1"/>
    <col min="5915" max="6144" width="9.140625" style="324"/>
    <col min="6145" max="6145" width="6.5703125" style="324" customWidth="1"/>
    <col min="6146" max="6146" width="40.85546875" style="324" customWidth="1"/>
    <col min="6147" max="6147" width="11.28515625" style="324" customWidth="1"/>
    <col min="6148" max="6148" width="14.28515625" style="324" customWidth="1"/>
    <col min="6149" max="6149" width="11.28515625" style="324" customWidth="1"/>
    <col min="6150" max="6150" width="10.85546875" style="324" customWidth="1"/>
    <col min="6151" max="6151" width="11" style="324" customWidth="1"/>
    <col min="6152" max="6153" width="13.140625" style="324" customWidth="1"/>
    <col min="6154" max="6154" width="16.140625" style="324" customWidth="1"/>
    <col min="6155" max="6155" width="11.28515625" style="324" customWidth="1"/>
    <col min="6156" max="6158" width="13.28515625" style="324" customWidth="1"/>
    <col min="6159" max="6159" width="12" style="324" customWidth="1"/>
    <col min="6160" max="6162" width="11.85546875" style="324" customWidth="1"/>
    <col min="6163" max="6163" width="9.140625" style="324" customWidth="1"/>
    <col min="6164" max="6166" width="13.28515625" style="324" customWidth="1"/>
    <col min="6167" max="6167" width="10.42578125" style="324" customWidth="1"/>
    <col min="6168" max="6168" width="11.5703125" style="324" customWidth="1"/>
    <col min="6169" max="6169" width="12.140625" style="324" bestFit="1" customWidth="1"/>
    <col min="6170" max="6170" width="13.42578125" style="324" customWidth="1"/>
    <col min="6171" max="6400" width="9.140625" style="324"/>
    <col min="6401" max="6401" width="6.5703125" style="324" customWidth="1"/>
    <col min="6402" max="6402" width="40.85546875" style="324" customWidth="1"/>
    <col min="6403" max="6403" width="11.28515625" style="324" customWidth="1"/>
    <col min="6404" max="6404" width="14.28515625" style="324" customWidth="1"/>
    <col min="6405" max="6405" width="11.28515625" style="324" customWidth="1"/>
    <col min="6406" max="6406" width="10.85546875" style="324" customWidth="1"/>
    <col min="6407" max="6407" width="11" style="324" customWidth="1"/>
    <col min="6408" max="6409" width="13.140625" style="324" customWidth="1"/>
    <col min="6410" max="6410" width="16.140625" style="324" customWidth="1"/>
    <col min="6411" max="6411" width="11.28515625" style="324" customWidth="1"/>
    <col min="6412" max="6414" width="13.28515625" style="324" customWidth="1"/>
    <col min="6415" max="6415" width="12" style="324" customWidth="1"/>
    <col min="6416" max="6418" width="11.85546875" style="324" customWidth="1"/>
    <col min="6419" max="6419" width="9.140625" style="324" customWidth="1"/>
    <col min="6420" max="6422" width="13.28515625" style="324" customWidth="1"/>
    <col min="6423" max="6423" width="10.42578125" style="324" customWidth="1"/>
    <col min="6424" max="6424" width="11.5703125" style="324" customWidth="1"/>
    <col min="6425" max="6425" width="12.140625" style="324" bestFit="1" customWidth="1"/>
    <col min="6426" max="6426" width="13.42578125" style="324" customWidth="1"/>
    <col min="6427" max="6656" width="9.140625" style="324"/>
    <col min="6657" max="6657" width="6.5703125" style="324" customWidth="1"/>
    <col min="6658" max="6658" width="40.85546875" style="324" customWidth="1"/>
    <col min="6659" max="6659" width="11.28515625" style="324" customWidth="1"/>
    <col min="6660" max="6660" width="14.28515625" style="324" customWidth="1"/>
    <col min="6661" max="6661" width="11.28515625" style="324" customWidth="1"/>
    <col min="6662" max="6662" width="10.85546875" style="324" customWidth="1"/>
    <col min="6663" max="6663" width="11" style="324" customWidth="1"/>
    <col min="6664" max="6665" width="13.140625" style="324" customWidth="1"/>
    <col min="6666" max="6666" width="16.140625" style="324" customWidth="1"/>
    <col min="6667" max="6667" width="11.28515625" style="324" customWidth="1"/>
    <col min="6668" max="6670" width="13.28515625" style="324" customWidth="1"/>
    <col min="6671" max="6671" width="12" style="324" customWidth="1"/>
    <col min="6672" max="6674" width="11.85546875" style="324" customWidth="1"/>
    <col min="6675" max="6675" width="9.140625" style="324" customWidth="1"/>
    <col min="6676" max="6678" width="13.28515625" style="324" customWidth="1"/>
    <col min="6679" max="6679" width="10.42578125" style="324" customWidth="1"/>
    <col min="6680" max="6680" width="11.5703125" style="324" customWidth="1"/>
    <col min="6681" max="6681" width="12.140625" style="324" bestFit="1" customWidth="1"/>
    <col min="6682" max="6682" width="13.42578125" style="324" customWidth="1"/>
    <col min="6683" max="6912" width="9.140625" style="324"/>
    <col min="6913" max="6913" width="6.5703125" style="324" customWidth="1"/>
    <col min="6914" max="6914" width="40.85546875" style="324" customWidth="1"/>
    <col min="6915" max="6915" width="11.28515625" style="324" customWidth="1"/>
    <col min="6916" max="6916" width="14.28515625" style="324" customWidth="1"/>
    <col min="6917" max="6917" width="11.28515625" style="324" customWidth="1"/>
    <col min="6918" max="6918" width="10.85546875" style="324" customWidth="1"/>
    <col min="6919" max="6919" width="11" style="324" customWidth="1"/>
    <col min="6920" max="6921" width="13.140625" style="324" customWidth="1"/>
    <col min="6922" max="6922" width="16.140625" style="324" customWidth="1"/>
    <col min="6923" max="6923" width="11.28515625" style="324" customWidth="1"/>
    <col min="6924" max="6926" width="13.28515625" style="324" customWidth="1"/>
    <col min="6927" max="6927" width="12" style="324" customWidth="1"/>
    <col min="6928" max="6930" width="11.85546875" style="324" customWidth="1"/>
    <col min="6931" max="6931" width="9.140625" style="324" customWidth="1"/>
    <col min="6932" max="6934" width="13.28515625" style="324" customWidth="1"/>
    <col min="6935" max="6935" width="10.42578125" style="324" customWidth="1"/>
    <col min="6936" max="6936" width="11.5703125" style="324" customWidth="1"/>
    <col min="6937" max="6937" width="12.140625" style="324" bestFit="1" customWidth="1"/>
    <col min="6938" max="6938" width="13.42578125" style="324" customWidth="1"/>
    <col min="6939" max="7168" width="9.140625" style="324"/>
    <col min="7169" max="7169" width="6.5703125" style="324" customWidth="1"/>
    <col min="7170" max="7170" width="40.85546875" style="324" customWidth="1"/>
    <col min="7171" max="7171" width="11.28515625" style="324" customWidth="1"/>
    <col min="7172" max="7172" width="14.28515625" style="324" customWidth="1"/>
    <col min="7173" max="7173" width="11.28515625" style="324" customWidth="1"/>
    <col min="7174" max="7174" width="10.85546875" style="324" customWidth="1"/>
    <col min="7175" max="7175" width="11" style="324" customWidth="1"/>
    <col min="7176" max="7177" width="13.140625" style="324" customWidth="1"/>
    <col min="7178" max="7178" width="16.140625" style="324" customWidth="1"/>
    <col min="7179" max="7179" width="11.28515625" style="324" customWidth="1"/>
    <col min="7180" max="7182" width="13.28515625" style="324" customWidth="1"/>
    <col min="7183" max="7183" width="12" style="324" customWidth="1"/>
    <col min="7184" max="7186" width="11.85546875" style="324" customWidth="1"/>
    <col min="7187" max="7187" width="9.140625" style="324" customWidth="1"/>
    <col min="7188" max="7190" width="13.28515625" style="324" customWidth="1"/>
    <col min="7191" max="7191" width="10.42578125" style="324" customWidth="1"/>
    <col min="7192" max="7192" width="11.5703125" style="324" customWidth="1"/>
    <col min="7193" max="7193" width="12.140625" style="324" bestFit="1" customWidth="1"/>
    <col min="7194" max="7194" width="13.42578125" style="324" customWidth="1"/>
    <col min="7195" max="7424" width="9.140625" style="324"/>
    <col min="7425" max="7425" width="6.5703125" style="324" customWidth="1"/>
    <col min="7426" max="7426" width="40.85546875" style="324" customWidth="1"/>
    <col min="7427" max="7427" width="11.28515625" style="324" customWidth="1"/>
    <col min="7428" max="7428" width="14.28515625" style="324" customWidth="1"/>
    <col min="7429" max="7429" width="11.28515625" style="324" customWidth="1"/>
    <col min="7430" max="7430" width="10.85546875" style="324" customWidth="1"/>
    <col min="7431" max="7431" width="11" style="324" customWidth="1"/>
    <col min="7432" max="7433" width="13.140625" style="324" customWidth="1"/>
    <col min="7434" max="7434" width="16.140625" style="324" customWidth="1"/>
    <col min="7435" max="7435" width="11.28515625" style="324" customWidth="1"/>
    <col min="7436" max="7438" width="13.28515625" style="324" customWidth="1"/>
    <col min="7439" max="7439" width="12" style="324" customWidth="1"/>
    <col min="7440" max="7442" width="11.85546875" style="324" customWidth="1"/>
    <col min="7443" max="7443" width="9.140625" style="324" customWidth="1"/>
    <col min="7444" max="7446" width="13.28515625" style="324" customWidth="1"/>
    <col min="7447" max="7447" width="10.42578125" style="324" customWidth="1"/>
    <col min="7448" max="7448" width="11.5703125" style="324" customWidth="1"/>
    <col min="7449" max="7449" width="12.140625" style="324" bestFit="1" customWidth="1"/>
    <col min="7450" max="7450" width="13.42578125" style="324" customWidth="1"/>
    <col min="7451" max="7680" width="9.140625" style="324"/>
    <col min="7681" max="7681" width="6.5703125" style="324" customWidth="1"/>
    <col min="7682" max="7682" width="40.85546875" style="324" customWidth="1"/>
    <col min="7683" max="7683" width="11.28515625" style="324" customWidth="1"/>
    <col min="7684" max="7684" width="14.28515625" style="324" customWidth="1"/>
    <col min="7685" max="7685" width="11.28515625" style="324" customWidth="1"/>
    <col min="7686" max="7686" width="10.85546875" style="324" customWidth="1"/>
    <col min="7687" max="7687" width="11" style="324" customWidth="1"/>
    <col min="7688" max="7689" width="13.140625" style="324" customWidth="1"/>
    <col min="7690" max="7690" width="16.140625" style="324" customWidth="1"/>
    <col min="7691" max="7691" width="11.28515625" style="324" customWidth="1"/>
    <col min="7692" max="7694" width="13.28515625" style="324" customWidth="1"/>
    <col min="7695" max="7695" width="12" style="324" customWidth="1"/>
    <col min="7696" max="7698" width="11.85546875" style="324" customWidth="1"/>
    <col min="7699" max="7699" width="9.140625" style="324" customWidth="1"/>
    <col min="7700" max="7702" width="13.28515625" style="324" customWidth="1"/>
    <col min="7703" max="7703" width="10.42578125" style="324" customWidth="1"/>
    <col min="7704" max="7704" width="11.5703125" style="324" customWidth="1"/>
    <col min="7705" max="7705" width="12.140625" style="324" bestFit="1" customWidth="1"/>
    <col min="7706" max="7706" width="13.42578125" style="324" customWidth="1"/>
    <col min="7707" max="7936" width="9.140625" style="324"/>
    <col min="7937" max="7937" width="6.5703125" style="324" customWidth="1"/>
    <col min="7938" max="7938" width="40.85546875" style="324" customWidth="1"/>
    <col min="7939" max="7939" width="11.28515625" style="324" customWidth="1"/>
    <col min="7940" max="7940" width="14.28515625" style="324" customWidth="1"/>
    <col min="7941" max="7941" width="11.28515625" style="324" customWidth="1"/>
    <col min="7942" max="7942" width="10.85546875" style="324" customWidth="1"/>
    <col min="7943" max="7943" width="11" style="324" customWidth="1"/>
    <col min="7944" max="7945" width="13.140625" style="324" customWidth="1"/>
    <col min="7946" max="7946" width="16.140625" style="324" customWidth="1"/>
    <col min="7947" max="7947" width="11.28515625" style="324" customWidth="1"/>
    <col min="7948" max="7950" width="13.28515625" style="324" customWidth="1"/>
    <col min="7951" max="7951" width="12" style="324" customWidth="1"/>
    <col min="7952" max="7954" width="11.85546875" style="324" customWidth="1"/>
    <col min="7955" max="7955" width="9.140625" style="324" customWidth="1"/>
    <col min="7956" max="7958" width="13.28515625" style="324" customWidth="1"/>
    <col min="7959" max="7959" width="10.42578125" style="324" customWidth="1"/>
    <col min="7960" max="7960" width="11.5703125" style="324" customWidth="1"/>
    <col min="7961" max="7961" width="12.140625" style="324" bestFit="1" customWidth="1"/>
    <col min="7962" max="7962" width="13.42578125" style="324" customWidth="1"/>
    <col min="7963" max="8192" width="9.140625" style="324"/>
    <col min="8193" max="8193" width="6.5703125" style="324" customWidth="1"/>
    <col min="8194" max="8194" width="40.85546875" style="324" customWidth="1"/>
    <col min="8195" max="8195" width="11.28515625" style="324" customWidth="1"/>
    <col min="8196" max="8196" width="14.28515625" style="324" customWidth="1"/>
    <col min="8197" max="8197" width="11.28515625" style="324" customWidth="1"/>
    <col min="8198" max="8198" width="10.85546875" style="324" customWidth="1"/>
    <col min="8199" max="8199" width="11" style="324" customWidth="1"/>
    <col min="8200" max="8201" width="13.140625" style="324" customWidth="1"/>
    <col min="8202" max="8202" width="16.140625" style="324" customWidth="1"/>
    <col min="8203" max="8203" width="11.28515625" style="324" customWidth="1"/>
    <col min="8204" max="8206" width="13.28515625" style="324" customWidth="1"/>
    <col min="8207" max="8207" width="12" style="324" customWidth="1"/>
    <col min="8208" max="8210" width="11.85546875" style="324" customWidth="1"/>
    <col min="8211" max="8211" width="9.140625" style="324" customWidth="1"/>
    <col min="8212" max="8214" width="13.28515625" style="324" customWidth="1"/>
    <col min="8215" max="8215" width="10.42578125" style="324" customWidth="1"/>
    <col min="8216" max="8216" width="11.5703125" style="324" customWidth="1"/>
    <col min="8217" max="8217" width="12.140625" style="324" bestFit="1" customWidth="1"/>
    <col min="8218" max="8218" width="13.42578125" style="324" customWidth="1"/>
    <col min="8219" max="8448" width="9.140625" style="324"/>
    <col min="8449" max="8449" width="6.5703125" style="324" customWidth="1"/>
    <col min="8450" max="8450" width="40.85546875" style="324" customWidth="1"/>
    <col min="8451" max="8451" width="11.28515625" style="324" customWidth="1"/>
    <col min="8452" max="8452" width="14.28515625" style="324" customWidth="1"/>
    <col min="8453" max="8453" width="11.28515625" style="324" customWidth="1"/>
    <col min="8454" max="8454" width="10.85546875" style="324" customWidth="1"/>
    <col min="8455" max="8455" width="11" style="324" customWidth="1"/>
    <col min="8456" max="8457" width="13.140625" style="324" customWidth="1"/>
    <col min="8458" max="8458" width="16.140625" style="324" customWidth="1"/>
    <col min="8459" max="8459" width="11.28515625" style="324" customWidth="1"/>
    <col min="8460" max="8462" width="13.28515625" style="324" customWidth="1"/>
    <col min="8463" max="8463" width="12" style="324" customWidth="1"/>
    <col min="8464" max="8466" width="11.85546875" style="324" customWidth="1"/>
    <col min="8467" max="8467" width="9.140625" style="324" customWidth="1"/>
    <col min="8468" max="8470" width="13.28515625" style="324" customWidth="1"/>
    <col min="8471" max="8471" width="10.42578125" style="324" customWidth="1"/>
    <col min="8472" max="8472" width="11.5703125" style="324" customWidth="1"/>
    <col min="8473" max="8473" width="12.140625" style="324" bestFit="1" customWidth="1"/>
    <col min="8474" max="8474" width="13.42578125" style="324" customWidth="1"/>
    <col min="8475" max="8704" width="9.140625" style="324"/>
    <col min="8705" max="8705" width="6.5703125" style="324" customWidth="1"/>
    <col min="8706" max="8706" width="40.85546875" style="324" customWidth="1"/>
    <col min="8707" max="8707" width="11.28515625" style="324" customWidth="1"/>
    <col min="8708" max="8708" width="14.28515625" style="324" customWidth="1"/>
    <col min="8709" max="8709" width="11.28515625" style="324" customWidth="1"/>
    <col min="8710" max="8710" width="10.85546875" style="324" customWidth="1"/>
    <col min="8711" max="8711" width="11" style="324" customWidth="1"/>
    <col min="8712" max="8713" width="13.140625" style="324" customWidth="1"/>
    <col min="8714" max="8714" width="16.140625" style="324" customWidth="1"/>
    <col min="8715" max="8715" width="11.28515625" style="324" customWidth="1"/>
    <col min="8716" max="8718" width="13.28515625" style="324" customWidth="1"/>
    <col min="8719" max="8719" width="12" style="324" customWidth="1"/>
    <col min="8720" max="8722" width="11.85546875" style="324" customWidth="1"/>
    <col min="8723" max="8723" width="9.140625" style="324" customWidth="1"/>
    <col min="8724" max="8726" width="13.28515625" style="324" customWidth="1"/>
    <col min="8727" max="8727" width="10.42578125" style="324" customWidth="1"/>
    <col min="8728" max="8728" width="11.5703125" style="324" customWidth="1"/>
    <col min="8729" max="8729" width="12.140625" style="324" bestFit="1" customWidth="1"/>
    <col min="8730" max="8730" width="13.42578125" style="324" customWidth="1"/>
    <col min="8731" max="8960" width="9.140625" style="324"/>
    <col min="8961" max="8961" width="6.5703125" style="324" customWidth="1"/>
    <col min="8962" max="8962" width="40.85546875" style="324" customWidth="1"/>
    <col min="8963" max="8963" width="11.28515625" style="324" customWidth="1"/>
    <col min="8964" max="8964" width="14.28515625" style="324" customWidth="1"/>
    <col min="8965" max="8965" width="11.28515625" style="324" customWidth="1"/>
    <col min="8966" max="8966" width="10.85546875" style="324" customWidth="1"/>
    <col min="8967" max="8967" width="11" style="324" customWidth="1"/>
    <col min="8968" max="8969" width="13.140625" style="324" customWidth="1"/>
    <col min="8970" max="8970" width="16.140625" style="324" customWidth="1"/>
    <col min="8971" max="8971" width="11.28515625" style="324" customWidth="1"/>
    <col min="8972" max="8974" width="13.28515625" style="324" customWidth="1"/>
    <col min="8975" max="8975" width="12" style="324" customWidth="1"/>
    <col min="8976" max="8978" width="11.85546875" style="324" customWidth="1"/>
    <col min="8979" max="8979" width="9.140625" style="324" customWidth="1"/>
    <col min="8980" max="8982" width="13.28515625" style="324" customWidth="1"/>
    <col min="8983" max="8983" width="10.42578125" style="324" customWidth="1"/>
    <col min="8984" max="8984" width="11.5703125" style="324" customWidth="1"/>
    <col min="8985" max="8985" width="12.140625" style="324" bestFit="1" customWidth="1"/>
    <col min="8986" max="8986" width="13.42578125" style="324" customWidth="1"/>
    <col min="8987" max="9216" width="9.140625" style="324"/>
    <col min="9217" max="9217" width="6.5703125" style="324" customWidth="1"/>
    <col min="9218" max="9218" width="40.85546875" style="324" customWidth="1"/>
    <col min="9219" max="9219" width="11.28515625" style="324" customWidth="1"/>
    <col min="9220" max="9220" width="14.28515625" style="324" customWidth="1"/>
    <col min="9221" max="9221" width="11.28515625" style="324" customWidth="1"/>
    <col min="9222" max="9222" width="10.85546875" style="324" customWidth="1"/>
    <col min="9223" max="9223" width="11" style="324" customWidth="1"/>
    <col min="9224" max="9225" width="13.140625" style="324" customWidth="1"/>
    <col min="9226" max="9226" width="16.140625" style="324" customWidth="1"/>
    <col min="9227" max="9227" width="11.28515625" style="324" customWidth="1"/>
    <col min="9228" max="9230" width="13.28515625" style="324" customWidth="1"/>
    <col min="9231" max="9231" width="12" style="324" customWidth="1"/>
    <col min="9232" max="9234" width="11.85546875" style="324" customWidth="1"/>
    <col min="9235" max="9235" width="9.140625" style="324" customWidth="1"/>
    <col min="9236" max="9238" width="13.28515625" style="324" customWidth="1"/>
    <col min="9239" max="9239" width="10.42578125" style="324" customWidth="1"/>
    <col min="9240" max="9240" width="11.5703125" style="324" customWidth="1"/>
    <col min="9241" max="9241" width="12.140625" style="324" bestFit="1" customWidth="1"/>
    <col min="9242" max="9242" width="13.42578125" style="324" customWidth="1"/>
    <col min="9243" max="9472" width="9.140625" style="324"/>
    <col min="9473" max="9473" width="6.5703125" style="324" customWidth="1"/>
    <col min="9474" max="9474" width="40.85546875" style="324" customWidth="1"/>
    <col min="9475" max="9475" width="11.28515625" style="324" customWidth="1"/>
    <col min="9476" max="9476" width="14.28515625" style="324" customWidth="1"/>
    <col min="9477" max="9477" width="11.28515625" style="324" customWidth="1"/>
    <col min="9478" max="9478" width="10.85546875" style="324" customWidth="1"/>
    <col min="9479" max="9479" width="11" style="324" customWidth="1"/>
    <col min="9480" max="9481" width="13.140625" style="324" customWidth="1"/>
    <col min="9482" max="9482" width="16.140625" style="324" customWidth="1"/>
    <col min="9483" max="9483" width="11.28515625" style="324" customWidth="1"/>
    <col min="9484" max="9486" width="13.28515625" style="324" customWidth="1"/>
    <col min="9487" max="9487" width="12" style="324" customWidth="1"/>
    <col min="9488" max="9490" width="11.85546875" style="324" customWidth="1"/>
    <col min="9491" max="9491" width="9.140625" style="324" customWidth="1"/>
    <col min="9492" max="9494" width="13.28515625" style="324" customWidth="1"/>
    <col min="9495" max="9495" width="10.42578125" style="324" customWidth="1"/>
    <col min="9496" max="9496" width="11.5703125" style="324" customWidth="1"/>
    <col min="9497" max="9497" width="12.140625" style="324" bestFit="1" customWidth="1"/>
    <col min="9498" max="9498" width="13.42578125" style="324" customWidth="1"/>
    <col min="9499" max="9728" width="9.140625" style="324"/>
    <col min="9729" max="9729" width="6.5703125" style="324" customWidth="1"/>
    <col min="9730" max="9730" width="40.85546875" style="324" customWidth="1"/>
    <col min="9731" max="9731" width="11.28515625" style="324" customWidth="1"/>
    <col min="9732" max="9732" width="14.28515625" style="324" customWidth="1"/>
    <col min="9733" max="9733" width="11.28515625" style="324" customWidth="1"/>
    <col min="9734" max="9734" width="10.85546875" style="324" customWidth="1"/>
    <col min="9735" max="9735" width="11" style="324" customWidth="1"/>
    <col min="9736" max="9737" width="13.140625" style="324" customWidth="1"/>
    <col min="9738" max="9738" width="16.140625" style="324" customWidth="1"/>
    <col min="9739" max="9739" width="11.28515625" style="324" customWidth="1"/>
    <col min="9740" max="9742" width="13.28515625" style="324" customWidth="1"/>
    <col min="9743" max="9743" width="12" style="324" customWidth="1"/>
    <col min="9744" max="9746" width="11.85546875" style="324" customWidth="1"/>
    <col min="9747" max="9747" width="9.140625" style="324" customWidth="1"/>
    <col min="9748" max="9750" width="13.28515625" style="324" customWidth="1"/>
    <col min="9751" max="9751" width="10.42578125" style="324" customWidth="1"/>
    <col min="9752" max="9752" width="11.5703125" style="324" customWidth="1"/>
    <col min="9753" max="9753" width="12.140625" style="324" bestFit="1" customWidth="1"/>
    <col min="9754" max="9754" width="13.42578125" style="324" customWidth="1"/>
    <col min="9755" max="9984" width="9.140625" style="324"/>
    <col min="9985" max="9985" width="6.5703125" style="324" customWidth="1"/>
    <col min="9986" max="9986" width="40.85546875" style="324" customWidth="1"/>
    <col min="9987" max="9987" width="11.28515625" style="324" customWidth="1"/>
    <col min="9988" max="9988" width="14.28515625" style="324" customWidth="1"/>
    <col min="9989" max="9989" width="11.28515625" style="324" customWidth="1"/>
    <col min="9990" max="9990" width="10.85546875" style="324" customWidth="1"/>
    <col min="9991" max="9991" width="11" style="324" customWidth="1"/>
    <col min="9992" max="9993" width="13.140625" style="324" customWidth="1"/>
    <col min="9994" max="9994" width="16.140625" style="324" customWidth="1"/>
    <col min="9995" max="9995" width="11.28515625" style="324" customWidth="1"/>
    <col min="9996" max="9998" width="13.28515625" style="324" customWidth="1"/>
    <col min="9999" max="9999" width="12" style="324" customWidth="1"/>
    <col min="10000" max="10002" width="11.85546875" style="324" customWidth="1"/>
    <col min="10003" max="10003" width="9.140625" style="324" customWidth="1"/>
    <col min="10004" max="10006" width="13.28515625" style="324" customWidth="1"/>
    <col min="10007" max="10007" width="10.42578125" style="324" customWidth="1"/>
    <col min="10008" max="10008" width="11.5703125" style="324" customWidth="1"/>
    <col min="10009" max="10009" width="12.140625" style="324" bestFit="1" customWidth="1"/>
    <col min="10010" max="10010" width="13.42578125" style="324" customWidth="1"/>
    <col min="10011" max="10240" width="9.140625" style="324"/>
    <col min="10241" max="10241" width="6.5703125" style="324" customWidth="1"/>
    <col min="10242" max="10242" width="40.85546875" style="324" customWidth="1"/>
    <col min="10243" max="10243" width="11.28515625" style="324" customWidth="1"/>
    <col min="10244" max="10244" width="14.28515625" style="324" customWidth="1"/>
    <col min="10245" max="10245" width="11.28515625" style="324" customWidth="1"/>
    <col min="10246" max="10246" width="10.85546875" style="324" customWidth="1"/>
    <col min="10247" max="10247" width="11" style="324" customWidth="1"/>
    <col min="10248" max="10249" width="13.140625" style="324" customWidth="1"/>
    <col min="10250" max="10250" width="16.140625" style="324" customWidth="1"/>
    <col min="10251" max="10251" width="11.28515625" style="324" customWidth="1"/>
    <col min="10252" max="10254" width="13.28515625" style="324" customWidth="1"/>
    <col min="10255" max="10255" width="12" style="324" customWidth="1"/>
    <col min="10256" max="10258" width="11.85546875" style="324" customWidth="1"/>
    <col min="10259" max="10259" width="9.140625" style="324" customWidth="1"/>
    <col min="10260" max="10262" width="13.28515625" style="324" customWidth="1"/>
    <col min="10263" max="10263" width="10.42578125" style="324" customWidth="1"/>
    <col min="10264" max="10264" width="11.5703125" style="324" customWidth="1"/>
    <col min="10265" max="10265" width="12.140625" style="324" bestFit="1" customWidth="1"/>
    <col min="10266" max="10266" width="13.42578125" style="324" customWidth="1"/>
    <col min="10267" max="10496" width="9.140625" style="324"/>
    <col min="10497" max="10497" width="6.5703125" style="324" customWidth="1"/>
    <col min="10498" max="10498" width="40.85546875" style="324" customWidth="1"/>
    <col min="10499" max="10499" width="11.28515625" style="324" customWidth="1"/>
    <col min="10500" max="10500" width="14.28515625" style="324" customWidth="1"/>
    <col min="10501" max="10501" width="11.28515625" style="324" customWidth="1"/>
    <col min="10502" max="10502" width="10.85546875" style="324" customWidth="1"/>
    <col min="10503" max="10503" width="11" style="324" customWidth="1"/>
    <col min="10504" max="10505" width="13.140625" style="324" customWidth="1"/>
    <col min="10506" max="10506" width="16.140625" style="324" customWidth="1"/>
    <col min="10507" max="10507" width="11.28515625" style="324" customWidth="1"/>
    <col min="10508" max="10510" width="13.28515625" style="324" customWidth="1"/>
    <col min="10511" max="10511" width="12" style="324" customWidth="1"/>
    <col min="10512" max="10514" width="11.85546875" style="324" customWidth="1"/>
    <col min="10515" max="10515" width="9.140625" style="324" customWidth="1"/>
    <col min="10516" max="10518" width="13.28515625" style="324" customWidth="1"/>
    <col min="10519" max="10519" width="10.42578125" style="324" customWidth="1"/>
    <col min="10520" max="10520" width="11.5703125" style="324" customWidth="1"/>
    <col min="10521" max="10521" width="12.140625" style="324" bestFit="1" customWidth="1"/>
    <col min="10522" max="10522" width="13.42578125" style="324" customWidth="1"/>
    <col min="10523" max="10752" width="9.140625" style="324"/>
    <col min="10753" max="10753" width="6.5703125" style="324" customWidth="1"/>
    <col min="10754" max="10754" width="40.85546875" style="324" customWidth="1"/>
    <col min="10755" max="10755" width="11.28515625" style="324" customWidth="1"/>
    <col min="10756" max="10756" width="14.28515625" style="324" customWidth="1"/>
    <col min="10757" max="10757" width="11.28515625" style="324" customWidth="1"/>
    <col min="10758" max="10758" width="10.85546875" style="324" customWidth="1"/>
    <col min="10759" max="10759" width="11" style="324" customWidth="1"/>
    <col min="10760" max="10761" width="13.140625" style="324" customWidth="1"/>
    <col min="10762" max="10762" width="16.140625" style="324" customWidth="1"/>
    <col min="10763" max="10763" width="11.28515625" style="324" customWidth="1"/>
    <col min="10764" max="10766" width="13.28515625" style="324" customWidth="1"/>
    <col min="10767" max="10767" width="12" style="324" customWidth="1"/>
    <col min="10768" max="10770" width="11.85546875" style="324" customWidth="1"/>
    <col min="10771" max="10771" width="9.140625" style="324" customWidth="1"/>
    <col min="10772" max="10774" width="13.28515625" style="324" customWidth="1"/>
    <col min="10775" max="10775" width="10.42578125" style="324" customWidth="1"/>
    <col min="10776" max="10776" width="11.5703125" style="324" customWidth="1"/>
    <col min="10777" max="10777" width="12.140625" style="324" bestFit="1" customWidth="1"/>
    <col min="10778" max="10778" width="13.42578125" style="324" customWidth="1"/>
    <col min="10779" max="11008" width="9.140625" style="324"/>
    <col min="11009" max="11009" width="6.5703125" style="324" customWidth="1"/>
    <col min="11010" max="11010" width="40.85546875" style="324" customWidth="1"/>
    <col min="11011" max="11011" width="11.28515625" style="324" customWidth="1"/>
    <col min="11012" max="11012" width="14.28515625" style="324" customWidth="1"/>
    <col min="11013" max="11013" width="11.28515625" style="324" customWidth="1"/>
    <col min="11014" max="11014" width="10.85546875" style="324" customWidth="1"/>
    <col min="11015" max="11015" width="11" style="324" customWidth="1"/>
    <col min="11016" max="11017" width="13.140625" style="324" customWidth="1"/>
    <col min="11018" max="11018" width="16.140625" style="324" customWidth="1"/>
    <col min="11019" max="11019" width="11.28515625" style="324" customWidth="1"/>
    <col min="11020" max="11022" width="13.28515625" style="324" customWidth="1"/>
    <col min="11023" max="11023" width="12" style="324" customWidth="1"/>
    <col min="11024" max="11026" width="11.85546875" style="324" customWidth="1"/>
    <col min="11027" max="11027" width="9.140625" style="324" customWidth="1"/>
    <col min="11028" max="11030" width="13.28515625" style="324" customWidth="1"/>
    <col min="11031" max="11031" width="10.42578125" style="324" customWidth="1"/>
    <col min="11032" max="11032" width="11.5703125" style="324" customWidth="1"/>
    <col min="11033" max="11033" width="12.140625" style="324" bestFit="1" customWidth="1"/>
    <col min="11034" max="11034" width="13.42578125" style="324" customWidth="1"/>
    <col min="11035" max="11264" width="9.140625" style="324"/>
    <col min="11265" max="11265" width="6.5703125" style="324" customWidth="1"/>
    <col min="11266" max="11266" width="40.85546875" style="324" customWidth="1"/>
    <col min="11267" max="11267" width="11.28515625" style="324" customWidth="1"/>
    <col min="11268" max="11268" width="14.28515625" style="324" customWidth="1"/>
    <col min="11269" max="11269" width="11.28515625" style="324" customWidth="1"/>
    <col min="11270" max="11270" width="10.85546875" style="324" customWidth="1"/>
    <col min="11271" max="11271" width="11" style="324" customWidth="1"/>
    <col min="11272" max="11273" width="13.140625" style="324" customWidth="1"/>
    <col min="11274" max="11274" width="16.140625" style="324" customWidth="1"/>
    <col min="11275" max="11275" width="11.28515625" style="324" customWidth="1"/>
    <col min="11276" max="11278" width="13.28515625" style="324" customWidth="1"/>
    <col min="11279" max="11279" width="12" style="324" customWidth="1"/>
    <col min="11280" max="11282" width="11.85546875" style="324" customWidth="1"/>
    <col min="11283" max="11283" width="9.140625" style="324" customWidth="1"/>
    <col min="11284" max="11286" width="13.28515625" style="324" customWidth="1"/>
    <col min="11287" max="11287" width="10.42578125" style="324" customWidth="1"/>
    <col min="11288" max="11288" width="11.5703125" style="324" customWidth="1"/>
    <col min="11289" max="11289" width="12.140625" style="324" bestFit="1" customWidth="1"/>
    <col min="11290" max="11290" width="13.42578125" style="324" customWidth="1"/>
    <col min="11291" max="11520" width="9.140625" style="324"/>
    <col min="11521" max="11521" width="6.5703125" style="324" customWidth="1"/>
    <col min="11522" max="11522" width="40.85546875" style="324" customWidth="1"/>
    <col min="11523" max="11523" width="11.28515625" style="324" customWidth="1"/>
    <col min="11524" max="11524" width="14.28515625" style="324" customWidth="1"/>
    <col min="11525" max="11525" width="11.28515625" style="324" customWidth="1"/>
    <col min="11526" max="11526" width="10.85546875" style="324" customWidth="1"/>
    <col min="11527" max="11527" width="11" style="324" customWidth="1"/>
    <col min="11528" max="11529" width="13.140625" style="324" customWidth="1"/>
    <col min="11530" max="11530" width="16.140625" style="324" customWidth="1"/>
    <col min="11531" max="11531" width="11.28515625" style="324" customWidth="1"/>
    <col min="11532" max="11534" width="13.28515625" style="324" customWidth="1"/>
    <col min="11535" max="11535" width="12" style="324" customWidth="1"/>
    <col min="11536" max="11538" width="11.85546875" style="324" customWidth="1"/>
    <col min="11539" max="11539" width="9.140625" style="324" customWidth="1"/>
    <col min="11540" max="11542" width="13.28515625" style="324" customWidth="1"/>
    <col min="11543" max="11543" width="10.42578125" style="324" customWidth="1"/>
    <col min="11544" max="11544" width="11.5703125" style="324" customWidth="1"/>
    <col min="11545" max="11545" width="12.140625" style="324" bestFit="1" customWidth="1"/>
    <col min="11546" max="11546" width="13.42578125" style="324" customWidth="1"/>
    <col min="11547" max="11776" width="9.140625" style="324"/>
    <col min="11777" max="11777" width="6.5703125" style="324" customWidth="1"/>
    <col min="11778" max="11778" width="40.85546875" style="324" customWidth="1"/>
    <col min="11779" max="11779" width="11.28515625" style="324" customWidth="1"/>
    <col min="11780" max="11780" width="14.28515625" style="324" customWidth="1"/>
    <col min="11781" max="11781" width="11.28515625" style="324" customWidth="1"/>
    <col min="11782" max="11782" width="10.85546875" style="324" customWidth="1"/>
    <col min="11783" max="11783" width="11" style="324" customWidth="1"/>
    <col min="11784" max="11785" width="13.140625" style="324" customWidth="1"/>
    <col min="11786" max="11786" width="16.140625" style="324" customWidth="1"/>
    <col min="11787" max="11787" width="11.28515625" style="324" customWidth="1"/>
    <col min="11788" max="11790" width="13.28515625" style="324" customWidth="1"/>
    <col min="11791" max="11791" width="12" style="324" customWidth="1"/>
    <col min="11792" max="11794" width="11.85546875" style="324" customWidth="1"/>
    <col min="11795" max="11795" width="9.140625" style="324" customWidth="1"/>
    <col min="11796" max="11798" width="13.28515625" style="324" customWidth="1"/>
    <col min="11799" max="11799" width="10.42578125" style="324" customWidth="1"/>
    <col min="11800" max="11800" width="11.5703125" style="324" customWidth="1"/>
    <col min="11801" max="11801" width="12.140625" style="324" bestFit="1" customWidth="1"/>
    <col min="11802" max="11802" width="13.42578125" style="324" customWidth="1"/>
    <col min="11803" max="12032" width="9.140625" style="324"/>
    <col min="12033" max="12033" width="6.5703125" style="324" customWidth="1"/>
    <col min="12034" max="12034" width="40.85546875" style="324" customWidth="1"/>
    <col min="12035" max="12035" width="11.28515625" style="324" customWidth="1"/>
    <col min="12036" max="12036" width="14.28515625" style="324" customWidth="1"/>
    <col min="12037" max="12037" width="11.28515625" style="324" customWidth="1"/>
    <col min="12038" max="12038" width="10.85546875" style="324" customWidth="1"/>
    <col min="12039" max="12039" width="11" style="324" customWidth="1"/>
    <col min="12040" max="12041" width="13.140625" style="324" customWidth="1"/>
    <col min="12042" max="12042" width="16.140625" style="324" customWidth="1"/>
    <col min="12043" max="12043" width="11.28515625" style="324" customWidth="1"/>
    <col min="12044" max="12046" width="13.28515625" style="324" customWidth="1"/>
    <col min="12047" max="12047" width="12" style="324" customWidth="1"/>
    <col min="12048" max="12050" width="11.85546875" style="324" customWidth="1"/>
    <col min="12051" max="12051" width="9.140625" style="324" customWidth="1"/>
    <col min="12052" max="12054" width="13.28515625" style="324" customWidth="1"/>
    <col min="12055" max="12055" width="10.42578125" style="324" customWidth="1"/>
    <col min="12056" max="12056" width="11.5703125" style="324" customWidth="1"/>
    <col min="12057" max="12057" width="12.140625" style="324" bestFit="1" customWidth="1"/>
    <col min="12058" max="12058" width="13.42578125" style="324" customWidth="1"/>
    <col min="12059" max="12288" width="9.140625" style="324"/>
    <col min="12289" max="12289" width="6.5703125" style="324" customWidth="1"/>
    <col min="12290" max="12290" width="40.85546875" style="324" customWidth="1"/>
    <col min="12291" max="12291" width="11.28515625" style="324" customWidth="1"/>
    <col min="12292" max="12292" width="14.28515625" style="324" customWidth="1"/>
    <col min="12293" max="12293" width="11.28515625" style="324" customWidth="1"/>
    <col min="12294" max="12294" width="10.85546875" style="324" customWidth="1"/>
    <col min="12295" max="12295" width="11" style="324" customWidth="1"/>
    <col min="12296" max="12297" width="13.140625" style="324" customWidth="1"/>
    <col min="12298" max="12298" width="16.140625" style="324" customWidth="1"/>
    <col min="12299" max="12299" width="11.28515625" style="324" customWidth="1"/>
    <col min="12300" max="12302" width="13.28515625" style="324" customWidth="1"/>
    <col min="12303" max="12303" width="12" style="324" customWidth="1"/>
    <col min="12304" max="12306" width="11.85546875" style="324" customWidth="1"/>
    <col min="12307" max="12307" width="9.140625" style="324" customWidth="1"/>
    <col min="12308" max="12310" width="13.28515625" style="324" customWidth="1"/>
    <col min="12311" max="12311" width="10.42578125" style="324" customWidth="1"/>
    <col min="12312" max="12312" width="11.5703125" style="324" customWidth="1"/>
    <col min="12313" max="12313" width="12.140625" style="324" bestFit="1" customWidth="1"/>
    <col min="12314" max="12314" width="13.42578125" style="324" customWidth="1"/>
    <col min="12315" max="12544" width="9.140625" style="324"/>
    <col min="12545" max="12545" width="6.5703125" style="324" customWidth="1"/>
    <col min="12546" max="12546" width="40.85546875" style="324" customWidth="1"/>
    <col min="12547" max="12547" width="11.28515625" style="324" customWidth="1"/>
    <col min="12548" max="12548" width="14.28515625" style="324" customWidth="1"/>
    <col min="12549" max="12549" width="11.28515625" style="324" customWidth="1"/>
    <col min="12550" max="12550" width="10.85546875" style="324" customWidth="1"/>
    <col min="12551" max="12551" width="11" style="324" customWidth="1"/>
    <col min="12552" max="12553" width="13.140625" style="324" customWidth="1"/>
    <col min="12554" max="12554" width="16.140625" style="324" customWidth="1"/>
    <col min="12555" max="12555" width="11.28515625" style="324" customWidth="1"/>
    <col min="12556" max="12558" width="13.28515625" style="324" customWidth="1"/>
    <col min="12559" max="12559" width="12" style="324" customWidth="1"/>
    <col min="12560" max="12562" width="11.85546875" style="324" customWidth="1"/>
    <col min="12563" max="12563" width="9.140625" style="324" customWidth="1"/>
    <col min="12564" max="12566" width="13.28515625" style="324" customWidth="1"/>
    <col min="12567" max="12567" width="10.42578125" style="324" customWidth="1"/>
    <col min="12568" max="12568" width="11.5703125" style="324" customWidth="1"/>
    <col min="12569" max="12569" width="12.140625" style="324" bestFit="1" customWidth="1"/>
    <col min="12570" max="12570" width="13.42578125" style="324" customWidth="1"/>
    <col min="12571" max="12800" width="9.140625" style="324"/>
    <col min="12801" max="12801" width="6.5703125" style="324" customWidth="1"/>
    <col min="12802" max="12802" width="40.85546875" style="324" customWidth="1"/>
    <col min="12803" max="12803" width="11.28515625" style="324" customWidth="1"/>
    <col min="12804" max="12804" width="14.28515625" style="324" customWidth="1"/>
    <col min="12805" max="12805" width="11.28515625" style="324" customWidth="1"/>
    <col min="12806" max="12806" width="10.85546875" style="324" customWidth="1"/>
    <col min="12807" max="12807" width="11" style="324" customWidth="1"/>
    <col min="12808" max="12809" width="13.140625" style="324" customWidth="1"/>
    <col min="12810" max="12810" width="16.140625" style="324" customWidth="1"/>
    <col min="12811" max="12811" width="11.28515625" style="324" customWidth="1"/>
    <col min="12812" max="12814" width="13.28515625" style="324" customWidth="1"/>
    <col min="12815" max="12815" width="12" style="324" customWidth="1"/>
    <col min="12816" max="12818" width="11.85546875" style="324" customWidth="1"/>
    <col min="12819" max="12819" width="9.140625" style="324" customWidth="1"/>
    <col min="12820" max="12822" width="13.28515625" style="324" customWidth="1"/>
    <col min="12823" max="12823" width="10.42578125" style="324" customWidth="1"/>
    <col min="12824" max="12824" width="11.5703125" style="324" customWidth="1"/>
    <col min="12825" max="12825" width="12.140625" style="324" bestFit="1" customWidth="1"/>
    <col min="12826" max="12826" width="13.42578125" style="324" customWidth="1"/>
    <col min="12827" max="13056" width="9.140625" style="324"/>
    <col min="13057" max="13057" width="6.5703125" style="324" customWidth="1"/>
    <col min="13058" max="13058" width="40.85546875" style="324" customWidth="1"/>
    <col min="13059" max="13059" width="11.28515625" style="324" customWidth="1"/>
    <col min="13060" max="13060" width="14.28515625" style="324" customWidth="1"/>
    <col min="13061" max="13061" width="11.28515625" style="324" customWidth="1"/>
    <col min="13062" max="13062" width="10.85546875" style="324" customWidth="1"/>
    <col min="13063" max="13063" width="11" style="324" customWidth="1"/>
    <col min="13064" max="13065" width="13.140625" style="324" customWidth="1"/>
    <col min="13066" max="13066" width="16.140625" style="324" customWidth="1"/>
    <col min="13067" max="13067" width="11.28515625" style="324" customWidth="1"/>
    <col min="13068" max="13070" width="13.28515625" style="324" customWidth="1"/>
    <col min="13071" max="13071" width="12" style="324" customWidth="1"/>
    <col min="13072" max="13074" width="11.85546875" style="324" customWidth="1"/>
    <col min="13075" max="13075" width="9.140625" style="324" customWidth="1"/>
    <col min="13076" max="13078" width="13.28515625" style="324" customWidth="1"/>
    <col min="13079" max="13079" width="10.42578125" style="324" customWidth="1"/>
    <col min="13080" max="13080" width="11.5703125" style="324" customWidth="1"/>
    <col min="13081" max="13081" width="12.140625" style="324" bestFit="1" customWidth="1"/>
    <col min="13082" max="13082" width="13.42578125" style="324" customWidth="1"/>
    <col min="13083" max="13312" width="9.140625" style="324"/>
    <col min="13313" max="13313" width="6.5703125" style="324" customWidth="1"/>
    <col min="13314" max="13314" width="40.85546875" style="324" customWidth="1"/>
    <col min="13315" max="13315" width="11.28515625" style="324" customWidth="1"/>
    <col min="13316" max="13316" width="14.28515625" style="324" customWidth="1"/>
    <col min="13317" max="13317" width="11.28515625" style="324" customWidth="1"/>
    <col min="13318" max="13318" width="10.85546875" style="324" customWidth="1"/>
    <col min="13319" max="13319" width="11" style="324" customWidth="1"/>
    <col min="13320" max="13321" width="13.140625" style="324" customWidth="1"/>
    <col min="13322" max="13322" width="16.140625" style="324" customWidth="1"/>
    <col min="13323" max="13323" width="11.28515625" style="324" customWidth="1"/>
    <col min="13324" max="13326" width="13.28515625" style="324" customWidth="1"/>
    <col min="13327" max="13327" width="12" style="324" customWidth="1"/>
    <col min="13328" max="13330" width="11.85546875" style="324" customWidth="1"/>
    <col min="13331" max="13331" width="9.140625" style="324" customWidth="1"/>
    <col min="13332" max="13334" width="13.28515625" style="324" customWidth="1"/>
    <col min="13335" max="13335" width="10.42578125" style="324" customWidth="1"/>
    <col min="13336" max="13336" width="11.5703125" style="324" customWidth="1"/>
    <col min="13337" max="13337" width="12.140625" style="324" bestFit="1" customWidth="1"/>
    <col min="13338" max="13338" width="13.42578125" style="324" customWidth="1"/>
    <col min="13339" max="13568" width="9.140625" style="324"/>
    <col min="13569" max="13569" width="6.5703125" style="324" customWidth="1"/>
    <col min="13570" max="13570" width="40.85546875" style="324" customWidth="1"/>
    <col min="13571" max="13571" width="11.28515625" style="324" customWidth="1"/>
    <col min="13572" max="13572" width="14.28515625" style="324" customWidth="1"/>
    <col min="13573" max="13573" width="11.28515625" style="324" customWidth="1"/>
    <col min="13574" max="13574" width="10.85546875" style="324" customWidth="1"/>
    <col min="13575" max="13575" width="11" style="324" customWidth="1"/>
    <col min="13576" max="13577" width="13.140625" style="324" customWidth="1"/>
    <col min="13578" max="13578" width="16.140625" style="324" customWidth="1"/>
    <col min="13579" max="13579" width="11.28515625" style="324" customWidth="1"/>
    <col min="13580" max="13582" width="13.28515625" style="324" customWidth="1"/>
    <col min="13583" max="13583" width="12" style="324" customWidth="1"/>
    <col min="13584" max="13586" width="11.85546875" style="324" customWidth="1"/>
    <col min="13587" max="13587" width="9.140625" style="324" customWidth="1"/>
    <col min="13588" max="13590" width="13.28515625" style="324" customWidth="1"/>
    <col min="13591" max="13591" width="10.42578125" style="324" customWidth="1"/>
    <col min="13592" max="13592" width="11.5703125" style="324" customWidth="1"/>
    <col min="13593" max="13593" width="12.140625" style="324" bestFit="1" customWidth="1"/>
    <col min="13594" max="13594" width="13.42578125" style="324" customWidth="1"/>
    <col min="13595" max="13824" width="9.140625" style="324"/>
    <col min="13825" max="13825" width="6.5703125" style="324" customWidth="1"/>
    <col min="13826" max="13826" width="40.85546875" style="324" customWidth="1"/>
    <col min="13827" max="13827" width="11.28515625" style="324" customWidth="1"/>
    <col min="13828" max="13828" width="14.28515625" style="324" customWidth="1"/>
    <col min="13829" max="13829" width="11.28515625" style="324" customWidth="1"/>
    <col min="13830" max="13830" width="10.85546875" style="324" customWidth="1"/>
    <col min="13831" max="13831" width="11" style="324" customWidth="1"/>
    <col min="13832" max="13833" width="13.140625" style="324" customWidth="1"/>
    <col min="13834" max="13834" width="16.140625" style="324" customWidth="1"/>
    <col min="13835" max="13835" width="11.28515625" style="324" customWidth="1"/>
    <col min="13836" max="13838" width="13.28515625" style="324" customWidth="1"/>
    <col min="13839" max="13839" width="12" style="324" customWidth="1"/>
    <col min="13840" max="13842" width="11.85546875" style="324" customWidth="1"/>
    <col min="13843" max="13843" width="9.140625" style="324" customWidth="1"/>
    <col min="13844" max="13846" width="13.28515625" style="324" customWidth="1"/>
    <col min="13847" max="13847" width="10.42578125" style="324" customWidth="1"/>
    <col min="13848" max="13848" width="11.5703125" style="324" customWidth="1"/>
    <col min="13849" max="13849" width="12.140625" style="324" bestFit="1" customWidth="1"/>
    <col min="13850" max="13850" width="13.42578125" style="324" customWidth="1"/>
    <col min="13851" max="14080" width="9.140625" style="324"/>
    <col min="14081" max="14081" width="6.5703125" style="324" customWidth="1"/>
    <col min="14082" max="14082" width="40.85546875" style="324" customWidth="1"/>
    <col min="14083" max="14083" width="11.28515625" style="324" customWidth="1"/>
    <col min="14084" max="14084" width="14.28515625" style="324" customWidth="1"/>
    <col min="14085" max="14085" width="11.28515625" style="324" customWidth="1"/>
    <col min="14086" max="14086" width="10.85546875" style="324" customWidth="1"/>
    <col min="14087" max="14087" width="11" style="324" customWidth="1"/>
    <col min="14088" max="14089" width="13.140625" style="324" customWidth="1"/>
    <col min="14090" max="14090" width="16.140625" style="324" customWidth="1"/>
    <col min="14091" max="14091" width="11.28515625" style="324" customWidth="1"/>
    <col min="14092" max="14094" width="13.28515625" style="324" customWidth="1"/>
    <col min="14095" max="14095" width="12" style="324" customWidth="1"/>
    <col min="14096" max="14098" width="11.85546875" style="324" customWidth="1"/>
    <col min="14099" max="14099" width="9.140625" style="324" customWidth="1"/>
    <col min="14100" max="14102" width="13.28515625" style="324" customWidth="1"/>
    <col min="14103" max="14103" width="10.42578125" style="324" customWidth="1"/>
    <col min="14104" max="14104" width="11.5703125" style="324" customWidth="1"/>
    <col min="14105" max="14105" width="12.140625" style="324" bestFit="1" customWidth="1"/>
    <col min="14106" max="14106" width="13.42578125" style="324" customWidth="1"/>
    <col min="14107" max="14336" width="9.140625" style="324"/>
    <col min="14337" max="14337" width="6.5703125" style="324" customWidth="1"/>
    <col min="14338" max="14338" width="40.85546875" style="324" customWidth="1"/>
    <col min="14339" max="14339" width="11.28515625" style="324" customWidth="1"/>
    <col min="14340" max="14340" width="14.28515625" style="324" customWidth="1"/>
    <col min="14341" max="14341" width="11.28515625" style="324" customWidth="1"/>
    <col min="14342" max="14342" width="10.85546875" style="324" customWidth="1"/>
    <col min="14343" max="14343" width="11" style="324" customWidth="1"/>
    <col min="14344" max="14345" width="13.140625" style="324" customWidth="1"/>
    <col min="14346" max="14346" width="16.140625" style="324" customWidth="1"/>
    <col min="14347" max="14347" width="11.28515625" style="324" customWidth="1"/>
    <col min="14348" max="14350" width="13.28515625" style="324" customWidth="1"/>
    <col min="14351" max="14351" width="12" style="324" customWidth="1"/>
    <col min="14352" max="14354" width="11.85546875" style="324" customWidth="1"/>
    <col min="14355" max="14355" width="9.140625" style="324" customWidth="1"/>
    <col min="14356" max="14358" width="13.28515625" style="324" customWidth="1"/>
    <col min="14359" max="14359" width="10.42578125" style="324" customWidth="1"/>
    <col min="14360" max="14360" width="11.5703125" style="324" customWidth="1"/>
    <col min="14361" max="14361" width="12.140625" style="324" bestFit="1" customWidth="1"/>
    <col min="14362" max="14362" width="13.42578125" style="324" customWidth="1"/>
    <col min="14363" max="14592" width="9.140625" style="324"/>
    <col min="14593" max="14593" width="6.5703125" style="324" customWidth="1"/>
    <col min="14594" max="14594" width="40.85546875" style="324" customWidth="1"/>
    <col min="14595" max="14595" width="11.28515625" style="324" customWidth="1"/>
    <col min="14596" max="14596" width="14.28515625" style="324" customWidth="1"/>
    <col min="14597" max="14597" width="11.28515625" style="324" customWidth="1"/>
    <col min="14598" max="14598" width="10.85546875" style="324" customWidth="1"/>
    <col min="14599" max="14599" width="11" style="324" customWidth="1"/>
    <col min="14600" max="14601" width="13.140625" style="324" customWidth="1"/>
    <col min="14602" max="14602" width="16.140625" style="324" customWidth="1"/>
    <col min="14603" max="14603" width="11.28515625" style="324" customWidth="1"/>
    <col min="14604" max="14606" width="13.28515625" style="324" customWidth="1"/>
    <col min="14607" max="14607" width="12" style="324" customWidth="1"/>
    <col min="14608" max="14610" width="11.85546875" style="324" customWidth="1"/>
    <col min="14611" max="14611" width="9.140625" style="324" customWidth="1"/>
    <col min="14612" max="14614" width="13.28515625" style="324" customWidth="1"/>
    <col min="14615" max="14615" width="10.42578125" style="324" customWidth="1"/>
    <col min="14616" max="14616" width="11.5703125" style="324" customWidth="1"/>
    <col min="14617" max="14617" width="12.140625" style="324" bestFit="1" customWidth="1"/>
    <col min="14618" max="14618" width="13.42578125" style="324" customWidth="1"/>
    <col min="14619" max="14848" width="9.140625" style="324"/>
    <col min="14849" max="14849" width="6.5703125" style="324" customWidth="1"/>
    <col min="14850" max="14850" width="40.85546875" style="324" customWidth="1"/>
    <col min="14851" max="14851" width="11.28515625" style="324" customWidth="1"/>
    <col min="14852" max="14852" width="14.28515625" style="324" customWidth="1"/>
    <col min="14853" max="14853" width="11.28515625" style="324" customWidth="1"/>
    <col min="14854" max="14854" width="10.85546875" style="324" customWidth="1"/>
    <col min="14855" max="14855" width="11" style="324" customWidth="1"/>
    <col min="14856" max="14857" width="13.140625" style="324" customWidth="1"/>
    <col min="14858" max="14858" width="16.140625" style="324" customWidth="1"/>
    <col min="14859" max="14859" width="11.28515625" style="324" customWidth="1"/>
    <col min="14860" max="14862" width="13.28515625" style="324" customWidth="1"/>
    <col min="14863" max="14863" width="12" style="324" customWidth="1"/>
    <col min="14864" max="14866" width="11.85546875" style="324" customWidth="1"/>
    <col min="14867" max="14867" width="9.140625" style="324" customWidth="1"/>
    <col min="14868" max="14870" width="13.28515625" style="324" customWidth="1"/>
    <col min="14871" max="14871" width="10.42578125" style="324" customWidth="1"/>
    <col min="14872" max="14872" width="11.5703125" style="324" customWidth="1"/>
    <col min="14873" max="14873" width="12.140625" style="324" bestFit="1" customWidth="1"/>
    <col min="14874" max="14874" width="13.42578125" style="324" customWidth="1"/>
    <col min="14875" max="15104" width="9.140625" style="324"/>
    <col min="15105" max="15105" width="6.5703125" style="324" customWidth="1"/>
    <col min="15106" max="15106" width="40.85546875" style="324" customWidth="1"/>
    <col min="15107" max="15107" width="11.28515625" style="324" customWidth="1"/>
    <col min="15108" max="15108" width="14.28515625" style="324" customWidth="1"/>
    <col min="15109" max="15109" width="11.28515625" style="324" customWidth="1"/>
    <col min="15110" max="15110" width="10.85546875" style="324" customWidth="1"/>
    <col min="15111" max="15111" width="11" style="324" customWidth="1"/>
    <col min="15112" max="15113" width="13.140625" style="324" customWidth="1"/>
    <col min="15114" max="15114" width="16.140625" style="324" customWidth="1"/>
    <col min="15115" max="15115" width="11.28515625" style="324" customWidth="1"/>
    <col min="15116" max="15118" width="13.28515625" style="324" customWidth="1"/>
    <col min="15119" max="15119" width="12" style="324" customWidth="1"/>
    <col min="15120" max="15122" width="11.85546875" style="324" customWidth="1"/>
    <col min="15123" max="15123" width="9.140625" style="324" customWidth="1"/>
    <col min="15124" max="15126" width="13.28515625" style="324" customWidth="1"/>
    <col min="15127" max="15127" width="10.42578125" style="324" customWidth="1"/>
    <col min="15128" max="15128" width="11.5703125" style="324" customWidth="1"/>
    <col min="15129" max="15129" width="12.140625" style="324" bestFit="1" customWidth="1"/>
    <col min="15130" max="15130" width="13.42578125" style="324" customWidth="1"/>
    <col min="15131" max="15360" width="9.140625" style="324"/>
    <col min="15361" max="15361" width="6.5703125" style="324" customWidth="1"/>
    <col min="15362" max="15362" width="40.85546875" style="324" customWidth="1"/>
    <col min="15363" max="15363" width="11.28515625" style="324" customWidth="1"/>
    <col min="15364" max="15364" width="14.28515625" style="324" customWidth="1"/>
    <col min="15365" max="15365" width="11.28515625" style="324" customWidth="1"/>
    <col min="15366" max="15366" width="10.85546875" style="324" customWidth="1"/>
    <col min="15367" max="15367" width="11" style="324" customWidth="1"/>
    <col min="15368" max="15369" width="13.140625" style="324" customWidth="1"/>
    <col min="15370" max="15370" width="16.140625" style="324" customWidth="1"/>
    <col min="15371" max="15371" width="11.28515625" style="324" customWidth="1"/>
    <col min="15372" max="15374" width="13.28515625" style="324" customWidth="1"/>
    <col min="15375" max="15375" width="12" style="324" customWidth="1"/>
    <col min="15376" max="15378" width="11.85546875" style="324" customWidth="1"/>
    <col min="15379" max="15379" width="9.140625" style="324" customWidth="1"/>
    <col min="15380" max="15382" width="13.28515625" style="324" customWidth="1"/>
    <col min="15383" max="15383" width="10.42578125" style="324" customWidth="1"/>
    <col min="15384" max="15384" width="11.5703125" style="324" customWidth="1"/>
    <col min="15385" max="15385" width="12.140625" style="324" bestFit="1" customWidth="1"/>
    <col min="15386" max="15386" width="13.42578125" style="324" customWidth="1"/>
    <col min="15387" max="15616" width="9.140625" style="324"/>
    <col min="15617" max="15617" width="6.5703125" style="324" customWidth="1"/>
    <col min="15618" max="15618" width="40.85546875" style="324" customWidth="1"/>
    <col min="15619" max="15619" width="11.28515625" style="324" customWidth="1"/>
    <col min="15620" max="15620" width="14.28515625" style="324" customWidth="1"/>
    <col min="15621" max="15621" width="11.28515625" style="324" customWidth="1"/>
    <col min="15622" max="15622" width="10.85546875" style="324" customWidth="1"/>
    <col min="15623" max="15623" width="11" style="324" customWidth="1"/>
    <col min="15624" max="15625" width="13.140625" style="324" customWidth="1"/>
    <col min="15626" max="15626" width="16.140625" style="324" customWidth="1"/>
    <col min="15627" max="15627" width="11.28515625" style="324" customWidth="1"/>
    <col min="15628" max="15630" width="13.28515625" style="324" customWidth="1"/>
    <col min="15631" max="15631" width="12" style="324" customWidth="1"/>
    <col min="15632" max="15634" width="11.85546875" style="324" customWidth="1"/>
    <col min="15635" max="15635" width="9.140625" style="324" customWidth="1"/>
    <col min="15636" max="15638" width="13.28515625" style="324" customWidth="1"/>
    <col min="15639" max="15639" width="10.42578125" style="324" customWidth="1"/>
    <col min="15640" max="15640" width="11.5703125" style="324" customWidth="1"/>
    <col min="15641" max="15641" width="12.140625" style="324" bestFit="1" customWidth="1"/>
    <col min="15642" max="15642" width="13.42578125" style="324" customWidth="1"/>
    <col min="15643" max="15872" width="9.140625" style="324"/>
    <col min="15873" max="15873" width="6.5703125" style="324" customWidth="1"/>
    <col min="15874" max="15874" width="40.85546875" style="324" customWidth="1"/>
    <col min="15875" max="15875" width="11.28515625" style="324" customWidth="1"/>
    <col min="15876" max="15876" width="14.28515625" style="324" customWidth="1"/>
    <col min="15877" max="15877" width="11.28515625" style="324" customWidth="1"/>
    <col min="15878" max="15878" width="10.85546875" style="324" customWidth="1"/>
    <col min="15879" max="15879" width="11" style="324" customWidth="1"/>
    <col min="15880" max="15881" width="13.140625" style="324" customWidth="1"/>
    <col min="15882" max="15882" width="16.140625" style="324" customWidth="1"/>
    <col min="15883" max="15883" width="11.28515625" style="324" customWidth="1"/>
    <col min="15884" max="15886" width="13.28515625" style="324" customWidth="1"/>
    <col min="15887" max="15887" width="12" style="324" customWidth="1"/>
    <col min="15888" max="15890" width="11.85546875" style="324" customWidth="1"/>
    <col min="15891" max="15891" width="9.140625" style="324" customWidth="1"/>
    <col min="15892" max="15894" width="13.28515625" style="324" customWidth="1"/>
    <col min="15895" max="15895" width="10.42578125" style="324" customWidth="1"/>
    <col min="15896" max="15896" width="11.5703125" style="324" customWidth="1"/>
    <col min="15897" max="15897" width="12.140625" style="324" bestFit="1" customWidth="1"/>
    <col min="15898" max="15898" width="13.42578125" style="324" customWidth="1"/>
    <col min="15899" max="16128" width="9.140625" style="324"/>
    <col min="16129" max="16129" width="6.5703125" style="324" customWidth="1"/>
    <col min="16130" max="16130" width="40.85546875" style="324" customWidth="1"/>
    <col min="16131" max="16131" width="11.28515625" style="324" customWidth="1"/>
    <col min="16132" max="16132" width="14.28515625" style="324" customWidth="1"/>
    <col min="16133" max="16133" width="11.28515625" style="324" customWidth="1"/>
    <col min="16134" max="16134" width="10.85546875" style="324" customWidth="1"/>
    <col min="16135" max="16135" width="11" style="324" customWidth="1"/>
    <col min="16136" max="16137" width="13.140625" style="324" customWidth="1"/>
    <col min="16138" max="16138" width="16.140625" style="324" customWidth="1"/>
    <col min="16139" max="16139" width="11.28515625" style="324" customWidth="1"/>
    <col min="16140" max="16142" width="13.28515625" style="324" customWidth="1"/>
    <col min="16143" max="16143" width="12" style="324" customWidth="1"/>
    <col min="16144" max="16146" width="11.85546875" style="324" customWidth="1"/>
    <col min="16147" max="16147" width="9.140625" style="324" customWidth="1"/>
    <col min="16148" max="16150" width="13.28515625" style="324" customWidth="1"/>
    <col min="16151" max="16151" width="10.42578125" style="324" customWidth="1"/>
    <col min="16152" max="16152" width="11.5703125" style="324" customWidth="1"/>
    <col min="16153" max="16153" width="12.140625" style="324" bestFit="1" customWidth="1"/>
    <col min="16154" max="16154" width="13.42578125" style="324" customWidth="1"/>
    <col min="16155" max="16384" width="9.140625" style="324"/>
  </cols>
  <sheetData>
    <row r="1" spans="1:26" ht="18" customHeight="1" x14ac:dyDescent="0.25">
      <c r="L1" s="321"/>
      <c r="M1" s="321"/>
      <c r="N1" s="321"/>
      <c r="O1" s="322"/>
      <c r="P1" s="322"/>
      <c r="Q1" s="322"/>
      <c r="R1" s="322"/>
      <c r="S1" s="524" t="s">
        <v>356</v>
      </c>
      <c r="T1" s="524"/>
      <c r="U1" s="524"/>
      <c r="V1" s="524"/>
      <c r="W1" s="524"/>
      <c r="X1" s="524"/>
    </row>
    <row r="2" spans="1:26" ht="53.25" customHeight="1" x14ac:dyDescent="0.25">
      <c r="A2" s="525" t="s">
        <v>375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</row>
    <row r="3" spans="1:26" s="325" customFormat="1" ht="16.899999999999999" customHeight="1" x14ac:dyDescent="0.25">
      <c r="A3" s="523" t="s">
        <v>254</v>
      </c>
      <c r="B3" s="523" t="s">
        <v>357</v>
      </c>
      <c r="C3" s="523" t="s">
        <v>230</v>
      </c>
      <c r="D3" s="523"/>
      <c r="E3" s="523"/>
      <c r="F3" s="523"/>
      <c r="G3" s="523" t="s">
        <v>358</v>
      </c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  <c r="W3" s="523"/>
      <c r="X3" s="523"/>
      <c r="Y3" s="523"/>
      <c r="Z3" s="523"/>
    </row>
    <row r="4" spans="1:26" s="325" customFormat="1" ht="31.9" customHeight="1" x14ac:dyDescent="0.25">
      <c r="A4" s="523"/>
      <c r="B4" s="523"/>
      <c r="C4" s="523"/>
      <c r="D4" s="523"/>
      <c r="E4" s="523"/>
      <c r="F4" s="523"/>
      <c r="G4" s="517" t="s">
        <v>359</v>
      </c>
      <c r="H4" s="517"/>
      <c r="I4" s="517"/>
      <c r="J4" s="517"/>
      <c r="K4" s="517" t="s">
        <v>112</v>
      </c>
      <c r="L4" s="517"/>
      <c r="M4" s="517"/>
      <c r="N4" s="517"/>
      <c r="O4" s="517" t="s">
        <v>360</v>
      </c>
      <c r="P4" s="517"/>
      <c r="Q4" s="517"/>
      <c r="R4" s="517"/>
      <c r="S4" s="517" t="s">
        <v>361</v>
      </c>
      <c r="T4" s="517"/>
      <c r="U4" s="517"/>
      <c r="V4" s="517"/>
      <c r="W4" s="517" t="s">
        <v>362</v>
      </c>
      <c r="X4" s="517"/>
      <c r="Y4" s="517"/>
      <c r="Z4" s="517"/>
    </row>
    <row r="5" spans="1:26" s="325" customFormat="1" ht="53.45" customHeight="1" x14ac:dyDescent="0.25">
      <c r="A5" s="523"/>
      <c r="B5" s="523"/>
      <c r="C5" s="518" t="s">
        <v>363</v>
      </c>
      <c r="D5" s="519"/>
      <c r="E5" s="518" t="s">
        <v>364</v>
      </c>
      <c r="F5" s="519"/>
      <c r="G5" s="518" t="s">
        <v>363</v>
      </c>
      <c r="H5" s="519"/>
      <c r="I5" s="518" t="s">
        <v>364</v>
      </c>
      <c r="J5" s="519"/>
      <c r="K5" s="518" t="s">
        <v>363</v>
      </c>
      <c r="L5" s="519"/>
      <c r="M5" s="518" t="s">
        <v>364</v>
      </c>
      <c r="N5" s="519"/>
      <c r="O5" s="518" t="s">
        <v>363</v>
      </c>
      <c r="P5" s="519"/>
      <c r="Q5" s="518" t="s">
        <v>364</v>
      </c>
      <c r="R5" s="519"/>
      <c r="S5" s="518" t="s">
        <v>363</v>
      </c>
      <c r="T5" s="519"/>
      <c r="U5" s="518" t="s">
        <v>364</v>
      </c>
      <c r="V5" s="519"/>
      <c r="W5" s="518" t="s">
        <v>363</v>
      </c>
      <c r="X5" s="519"/>
      <c r="Y5" s="520" t="s">
        <v>364</v>
      </c>
      <c r="Z5" s="521"/>
    </row>
    <row r="6" spans="1:26" s="328" customFormat="1" ht="34.15" customHeight="1" x14ac:dyDescent="0.25">
      <c r="A6" s="523"/>
      <c r="B6" s="523"/>
      <c r="C6" s="326" t="s">
        <v>365</v>
      </c>
      <c r="D6" s="326" t="s">
        <v>366</v>
      </c>
      <c r="E6" s="326" t="s">
        <v>365</v>
      </c>
      <c r="F6" s="326" t="s">
        <v>366</v>
      </c>
      <c r="G6" s="326" t="s">
        <v>365</v>
      </c>
      <c r="H6" s="326" t="s">
        <v>366</v>
      </c>
      <c r="I6" s="326" t="s">
        <v>365</v>
      </c>
      <c r="J6" s="326" t="s">
        <v>366</v>
      </c>
      <c r="K6" s="326" t="s">
        <v>365</v>
      </c>
      <c r="L6" s="326" t="s">
        <v>366</v>
      </c>
      <c r="M6" s="326" t="s">
        <v>365</v>
      </c>
      <c r="N6" s="326" t="s">
        <v>366</v>
      </c>
      <c r="O6" s="326" t="s">
        <v>365</v>
      </c>
      <c r="P6" s="326" t="s">
        <v>366</v>
      </c>
      <c r="Q6" s="326" t="s">
        <v>365</v>
      </c>
      <c r="R6" s="326" t="s">
        <v>366</v>
      </c>
      <c r="S6" s="326" t="s">
        <v>365</v>
      </c>
      <c r="T6" s="326" t="s">
        <v>366</v>
      </c>
      <c r="U6" s="326" t="s">
        <v>365</v>
      </c>
      <c r="V6" s="326" t="s">
        <v>366</v>
      </c>
      <c r="W6" s="326" t="s">
        <v>365</v>
      </c>
      <c r="X6" s="326" t="s">
        <v>366</v>
      </c>
      <c r="Y6" s="327" t="s">
        <v>365</v>
      </c>
      <c r="Z6" s="327" t="s">
        <v>366</v>
      </c>
    </row>
    <row r="7" spans="1:26" ht="18" customHeight="1" x14ac:dyDescent="0.25">
      <c r="A7" s="522" t="s">
        <v>367</v>
      </c>
      <c r="B7" s="522"/>
      <c r="C7" s="522"/>
      <c r="D7" s="522"/>
      <c r="E7" s="522"/>
      <c r="F7" s="522"/>
      <c r="G7" s="522"/>
      <c r="H7" s="522"/>
      <c r="I7" s="522"/>
      <c r="J7" s="522"/>
      <c r="K7" s="522"/>
      <c r="L7" s="522"/>
      <c r="M7" s="522"/>
      <c r="N7" s="522"/>
      <c r="O7" s="522"/>
      <c r="P7" s="522"/>
      <c r="Q7" s="522"/>
      <c r="R7" s="522"/>
      <c r="S7" s="522"/>
      <c r="T7" s="522"/>
      <c r="U7" s="522"/>
      <c r="V7" s="522"/>
      <c r="W7" s="522"/>
      <c r="X7" s="522"/>
      <c r="Y7" s="329"/>
      <c r="Z7" s="329"/>
    </row>
    <row r="8" spans="1:26" s="331" customFormat="1" ht="18.75" customHeight="1" x14ac:dyDescent="0.25">
      <c r="A8" s="330">
        <v>23</v>
      </c>
      <c r="B8" s="332" t="s">
        <v>368</v>
      </c>
      <c r="C8" s="330">
        <f t="shared" ref="C8:F8" si="0">G8+K8+O8+S8+W8</f>
        <v>69</v>
      </c>
      <c r="D8" s="330">
        <f t="shared" si="0"/>
        <v>25.953700000000001</v>
      </c>
      <c r="E8" s="330">
        <f t="shared" si="0"/>
        <v>0</v>
      </c>
      <c r="F8" s="330">
        <f t="shared" si="0"/>
        <v>0</v>
      </c>
      <c r="G8" s="547">
        <v>1</v>
      </c>
      <c r="H8" s="548">
        <v>0.72960000000000003</v>
      </c>
      <c r="I8" s="334"/>
      <c r="J8" s="334"/>
      <c r="K8" s="330">
        <v>68</v>
      </c>
      <c r="L8" s="334">
        <v>25.2241</v>
      </c>
      <c r="M8" s="334"/>
      <c r="N8" s="334"/>
      <c r="O8" s="335"/>
      <c r="P8" s="334"/>
      <c r="Q8" s="334"/>
      <c r="R8" s="334"/>
      <c r="S8" s="333"/>
      <c r="T8" s="336"/>
      <c r="U8" s="336"/>
      <c r="V8" s="336"/>
      <c r="W8" s="330"/>
      <c r="X8" s="330"/>
      <c r="Y8" s="337"/>
      <c r="Z8" s="337"/>
    </row>
    <row r="9" spans="1:26" s="339" customFormat="1" ht="15.75" x14ac:dyDescent="0.25">
      <c r="A9" s="330"/>
      <c r="B9" s="340" t="s">
        <v>369</v>
      </c>
      <c r="C9" s="341">
        <f t="shared" ref="C9:H9" si="1">SUM(C8:C8)</f>
        <v>69</v>
      </c>
      <c r="D9" s="342">
        <f t="shared" si="1"/>
        <v>25.953700000000001</v>
      </c>
      <c r="E9" s="341">
        <f t="shared" si="1"/>
        <v>0</v>
      </c>
      <c r="F9" s="343">
        <f t="shared" si="1"/>
        <v>0</v>
      </c>
      <c r="G9" s="344">
        <f t="shared" si="1"/>
        <v>1</v>
      </c>
      <c r="H9" s="345">
        <f t="shared" si="1"/>
        <v>0.72960000000000003</v>
      </c>
      <c r="I9" s="345">
        <v>0</v>
      </c>
      <c r="J9" s="345">
        <v>0</v>
      </c>
      <c r="K9" s="346">
        <f t="shared" ref="K9:P9" si="2">SUM(K8:K8)</f>
        <v>68</v>
      </c>
      <c r="L9" s="342">
        <f t="shared" si="2"/>
        <v>25.2241</v>
      </c>
      <c r="M9" s="346">
        <f t="shared" si="2"/>
        <v>0</v>
      </c>
      <c r="N9" s="345">
        <f t="shared" si="2"/>
        <v>0</v>
      </c>
      <c r="O9" s="347">
        <f t="shared" si="2"/>
        <v>0</v>
      </c>
      <c r="P9" s="345">
        <f t="shared" si="2"/>
        <v>0</v>
      </c>
      <c r="Q9" s="345">
        <v>0</v>
      </c>
      <c r="R9" s="345">
        <v>0</v>
      </c>
      <c r="S9" s="344">
        <f>SUM(S8:S8)</f>
        <v>0</v>
      </c>
      <c r="T9" s="343">
        <f>SUM(T8:T8)</f>
        <v>0</v>
      </c>
      <c r="U9" s="343">
        <v>0</v>
      </c>
      <c r="V9" s="343">
        <v>0</v>
      </c>
      <c r="W9" s="346">
        <v>0</v>
      </c>
      <c r="X9" s="346">
        <v>0</v>
      </c>
      <c r="Y9" s="348">
        <v>0</v>
      </c>
      <c r="Z9" s="348">
        <v>0</v>
      </c>
    </row>
    <row r="10" spans="1:26" s="325" customFormat="1" ht="22.5" customHeight="1" x14ac:dyDescent="0.25">
      <c r="A10" s="523" t="s">
        <v>370</v>
      </c>
      <c r="B10" s="523" t="s">
        <v>371</v>
      </c>
      <c r="C10" s="523"/>
      <c r="D10" s="523"/>
      <c r="E10" s="523"/>
      <c r="F10" s="523">
        <v>353496.08</v>
      </c>
      <c r="G10" s="523"/>
      <c r="H10" s="523">
        <f>F10</f>
        <v>353496.08</v>
      </c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  <c r="U10" s="523"/>
      <c r="V10" s="523"/>
      <c r="W10" s="523"/>
      <c r="X10" s="523"/>
      <c r="Y10" s="338"/>
      <c r="Z10" s="329"/>
    </row>
    <row r="11" spans="1:26" s="325" customFormat="1" ht="19.5" customHeight="1" x14ac:dyDescent="0.25">
      <c r="A11" s="330"/>
      <c r="B11" s="367"/>
      <c r="C11" s="352"/>
      <c r="D11" s="368"/>
      <c r="E11" s="330"/>
      <c r="F11" s="330"/>
      <c r="G11" s="330"/>
      <c r="H11" s="330"/>
      <c r="I11" s="330"/>
      <c r="J11" s="330"/>
      <c r="K11" s="330"/>
      <c r="L11" s="330"/>
      <c r="M11" s="346"/>
      <c r="N11" s="346"/>
      <c r="O11" s="346"/>
      <c r="P11" s="346"/>
      <c r="Q11" s="346"/>
      <c r="R11" s="346"/>
      <c r="S11" s="346"/>
      <c r="T11" s="346"/>
      <c r="U11" s="346"/>
      <c r="V11" s="346"/>
      <c r="W11" s="346"/>
      <c r="X11" s="346"/>
      <c r="Y11" s="337"/>
      <c r="Z11" s="369"/>
    </row>
    <row r="12" spans="1:26" s="325" customFormat="1" ht="19.5" customHeight="1" x14ac:dyDescent="0.25">
      <c r="A12" s="330"/>
      <c r="B12" s="367"/>
      <c r="C12" s="330"/>
      <c r="D12" s="370"/>
      <c r="E12" s="330"/>
      <c r="F12" s="330"/>
      <c r="G12" s="330"/>
      <c r="H12" s="370"/>
      <c r="I12" s="330"/>
      <c r="J12" s="330"/>
      <c r="K12" s="330"/>
      <c r="L12" s="330"/>
      <c r="M12" s="346"/>
      <c r="N12" s="346"/>
      <c r="O12" s="346"/>
      <c r="P12" s="346"/>
      <c r="Q12" s="346"/>
      <c r="R12" s="346"/>
      <c r="S12" s="346"/>
      <c r="T12" s="346"/>
      <c r="U12" s="346"/>
      <c r="V12" s="346"/>
      <c r="W12" s="346"/>
      <c r="X12" s="346"/>
      <c r="Y12" s="337"/>
      <c r="Z12" s="369"/>
    </row>
    <row r="13" spans="1:26" s="325" customFormat="1" ht="19.5" customHeight="1" x14ac:dyDescent="0.25">
      <c r="A13" s="330"/>
      <c r="B13" s="367"/>
      <c r="C13" s="330"/>
      <c r="D13" s="370"/>
      <c r="E13" s="330"/>
      <c r="F13" s="330"/>
      <c r="G13" s="330"/>
      <c r="H13" s="330"/>
      <c r="I13" s="330"/>
      <c r="J13" s="330"/>
      <c r="K13" s="330"/>
      <c r="L13" s="330"/>
      <c r="M13" s="346"/>
      <c r="N13" s="346"/>
      <c r="O13" s="346"/>
      <c r="P13" s="346"/>
      <c r="Q13" s="346"/>
      <c r="R13" s="346"/>
      <c r="S13" s="346"/>
      <c r="T13" s="346"/>
      <c r="U13" s="346"/>
      <c r="V13" s="346"/>
      <c r="W13" s="346"/>
      <c r="X13" s="346"/>
      <c r="Y13" s="337"/>
      <c r="Z13" s="369"/>
    </row>
    <row r="14" spans="1:26" s="325" customFormat="1" ht="19.5" customHeight="1" x14ac:dyDescent="0.25">
      <c r="A14" s="330"/>
      <c r="B14" s="367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Y14" s="337"/>
      <c r="Z14" s="369"/>
    </row>
    <row r="15" spans="1:26" s="325" customFormat="1" ht="19.5" customHeight="1" x14ac:dyDescent="0.25">
      <c r="A15" s="330"/>
      <c r="B15" s="367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Y15" s="337"/>
      <c r="Z15" s="369"/>
    </row>
    <row r="16" spans="1:26" s="325" customFormat="1" ht="19.5" customHeight="1" x14ac:dyDescent="0.25">
      <c r="A16" s="330"/>
      <c r="B16" s="330"/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37"/>
      <c r="Z16" s="369"/>
    </row>
    <row r="17" spans="1:26" s="325" customFormat="1" ht="19.5" customHeight="1" x14ac:dyDescent="0.25">
      <c r="A17" s="330"/>
      <c r="B17" s="349" t="s">
        <v>369</v>
      </c>
      <c r="C17" s="350">
        <f>SUM(C11:C16)</f>
        <v>0</v>
      </c>
      <c r="D17" s="351">
        <f>SUM(D11:D16)</f>
        <v>0</v>
      </c>
      <c r="E17" s="352"/>
      <c r="F17" s="336"/>
      <c r="G17" s="353">
        <f>SUM(G11:G16)</f>
        <v>0</v>
      </c>
      <c r="H17" s="354">
        <f>SUM(H11:H16)</f>
        <v>0</v>
      </c>
      <c r="I17" s="354"/>
      <c r="J17" s="354"/>
      <c r="K17" s="355">
        <f>SUM(K16)</f>
        <v>0</v>
      </c>
      <c r="L17" s="345">
        <f>SUM(L16)</f>
        <v>0</v>
      </c>
      <c r="M17" s="334"/>
      <c r="N17" s="334"/>
      <c r="O17" s="356"/>
      <c r="P17" s="334"/>
      <c r="Q17" s="334"/>
      <c r="R17" s="334"/>
      <c r="S17" s="356"/>
      <c r="T17" s="334"/>
      <c r="U17" s="334"/>
      <c r="V17" s="334"/>
      <c r="W17" s="356"/>
      <c r="X17" s="334"/>
      <c r="Y17" s="329"/>
      <c r="Z17" s="329"/>
    </row>
    <row r="18" spans="1:26" x14ac:dyDescent="0.25">
      <c r="A18" s="516"/>
      <c r="B18" s="516"/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  <c r="U18" s="516"/>
      <c r="V18" s="516"/>
      <c r="W18" s="516"/>
      <c r="X18" s="516"/>
    </row>
    <row r="19" spans="1:26" ht="31.5" customHeight="1" x14ac:dyDescent="0.25">
      <c r="A19" s="357"/>
      <c r="B19" s="358" t="s">
        <v>340</v>
      </c>
      <c r="C19" s="359">
        <f>C9+C17</f>
        <v>69</v>
      </c>
      <c r="D19" s="360">
        <f>D9+D17</f>
        <v>25.953700000000001</v>
      </c>
      <c r="E19" s="361">
        <f>E9+E17</f>
        <v>0</v>
      </c>
      <c r="F19" s="362">
        <f>F9+F17</f>
        <v>0</v>
      </c>
      <c r="G19" s="363"/>
      <c r="H19" s="364"/>
      <c r="I19" s="364"/>
      <c r="J19" s="364"/>
      <c r="K19" s="357"/>
      <c r="L19" s="357"/>
      <c r="M19" s="357"/>
      <c r="N19" s="357"/>
      <c r="O19" s="365"/>
      <c r="P19" s="365"/>
      <c r="Q19" s="365"/>
      <c r="R19" s="365"/>
      <c r="S19" s="365"/>
      <c r="T19" s="365"/>
      <c r="U19" s="365"/>
      <c r="V19" s="365"/>
      <c r="W19" s="357"/>
      <c r="X19" s="357"/>
    </row>
  </sheetData>
  <mergeCells count="26">
    <mergeCell ref="S1:X1"/>
    <mergeCell ref="A2:X2"/>
    <mergeCell ref="A3:A6"/>
    <mergeCell ref="B3:B6"/>
    <mergeCell ref="C3:F4"/>
    <mergeCell ref="G3:Z3"/>
    <mergeCell ref="G4:J4"/>
    <mergeCell ref="K4:N4"/>
    <mergeCell ref="O4:R4"/>
    <mergeCell ref="S4:V4"/>
    <mergeCell ref="A18:X18"/>
    <mergeCell ref="W4:Z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7:X7"/>
    <mergeCell ref="A10:X10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Недвижимое имущество</vt:lpstr>
      <vt:lpstr>Движимое имущество</vt:lpstr>
      <vt:lpstr>Лист3</vt:lpstr>
      <vt:lpstr>Лист4</vt:lpstr>
      <vt:lpstr>Раздел 3</vt:lpstr>
      <vt:lpstr>Форма 5</vt:lpstr>
      <vt:lpstr>Таблица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2024-04-19T13:36:44Z</dcterms:modified>
</cp:coreProperties>
</file>