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225" windowWidth="14805" windowHeight="7890"/>
  </bookViews>
  <sheets>
    <sheet name="Недвижимое имущество" sheetId="1" r:id="rId1"/>
    <sheet name="Движимое имущество раздел 2" sheetId="2" r:id="rId2"/>
    <sheet name="Лист3" sheetId="3" r:id="rId3"/>
    <sheet name="Лист 4" sheetId="4" r:id="rId4"/>
    <sheet name="Лист 5" sheetId="5" r:id="rId5"/>
    <sheet name="Лист 6" sheetId="6" r:id="rId6"/>
  </sheets>
  <calcPr calcId="144525"/>
</workbook>
</file>

<file path=xl/calcChain.xml><?xml version="1.0" encoding="utf-8"?>
<calcChain xmlns="http://schemas.openxmlformats.org/spreadsheetml/2006/main">
  <c r="I15" i="5" l="1"/>
  <c r="H15" i="5"/>
  <c r="D32" i="2"/>
  <c r="H16" i="6"/>
  <c r="G167" i="1"/>
  <c r="T16" i="6"/>
  <c r="X16" i="6" s="1"/>
  <c r="L16" i="6"/>
  <c r="P16" i="6" s="1"/>
  <c r="F56" i="1"/>
  <c r="F167" i="1" s="1"/>
  <c r="G31" i="1"/>
  <c r="G164" i="1" s="1"/>
  <c r="E31" i="1"/>
  <c r="H30" i="1"/>
  <c r="G168" i="1" l="1"/>
  <c r="W16" i="6" s="1"/>
  <c r="G158" i="1"/>
  <c r="O16" i="6"/>
  <c r="C17" i="2"/>
  <c r="G160" i="1" l="1"/>
  <c r="D13" i="2" l="1"/>
  <c r="D26" i="2"/>
  <c r="C26" i="2"/>
  <c r="E26" i="2"/>
  <c r="C13" i="2"/>
  <c r="Y16" i="6" l="1"/>
  <c r="V16" i="6" s="1"/>
  <c r="Q16" i="6"/>
  <c r="N16" i="6" s="1"/>
  <c r="C28" i="2"/>
  <c r="C29" i="2" s="1"/>
  <c r="M16" i="6" s="1"/>
  <c r="D28" i="2"/>
  <c r="D29" i="2" s="1"/>
  <c r="G161" i="1"/>
  <c r="F161" i="1"/>
  <c r="H157" i="1"/>
  <c r="H159" i="1" s="1"/>
  <c r="F157" i="1"/>
  <c r="E157" i="1"/>
  <c r="F160" i="1" l="1"/>
  <c r="F162" i="1" s="1"/>
  <c r="F159" i="1"/>
  <c r="E159" i="1"/>
  <c r="E158" i="1"/>
  <c r="D30" i="2"/>
  <c r="U16" i="6" s="1"/>
  <c r="H31" i="1"/>
  <c r="H158" i="1" s="1"/>
  <c r="F31" i="1"/>
  <c r="F164" i="1" l="1"/>
  <c r="F158" i="1"/>
  <c r="G165" i="1" l="1"/>
  <c r="S16" i="6" s="1"/>
  <c r="R16" i="6" s="1"/>
  <c r="I22" i="5" s="1"/>
  <c r="K16" i="6"/>
  <c r="J16" i="6" s="1"/>
  <c r="H22" i="5" s="1"/>
</calcChain>
</file>

<file path=xl/sharedStrings.xml><?xml version="1.0" encoding="utf-8"?>
<sst xmlns="http://schemas.openxmlformats.org/spreadsheetml/2006/main" count="759" uniqueCount="351">
  <si>
    <t xml:space="preserve">Утвержден </t>
  </si>
  <si>
    <t xml:space="preserve">РЕЕСТР МУНИЦИПАЛЬНОГО ИМУЩЕСТВА </t>
  </si>
  <si>
    <t>Яблоновского сельского поселения</t>
  </si>
  <si>
    <t>муниципального района "Корочанский район"</t>
  </si>
  <si>
    <t xml:space="preserve">РАЗДЕЛ 1. </t>
  </si>
  <si>
    <t>Сведения о муниципальном недвижимом имуществе</t>
  </si>
  <si>
    <t>РНМИ</t>
  </si>
  <si>
    <t xml:space="preserve">Адрес   </t>
  </si>
  <si>
    <t xml:space="preserve">Дата возникновения и прекращения права </t>
  </si>
  <si>
    <t>Сведения о правооблада-теле</t>
  </si>
  <si>
    <t>1.1 Сооружения</t>
  </si>
  <si>
    <t>Памятник</t>
  </si>
  <si>
    <t>x</t>
  </si>
  <si>
    <t>-</t>
  </si>
  <si>
    <t>Казна Яблоновского сельского поселения</t>
  </si>
  <si>
    <t>с.Яблоново</t>
  </si>
  <si>
    <t>31:09:0701005:51</t>
  </si>
  <si>
    <t>Сооружение</t>
  </si>
  <si>
    <t>31:09:0702001:200</t>
  </si>
  <si>
    <t>Итого казна</t>
  </si>
  <si>
    <t>1.2 Нежилые здания (помещения)</t>
  </si>
  <si>
    <t>Административное здание</t>
  </si>
  <si>
    <t>31:09:0705001:413</t>
  </si>
  <si>
    <t>Акт приема-передачи от 20.12.2007</t>
  </si>
  <si>
    <t>Итого адм.</t>
  </si>
  <si>
    <t>Здание дома культуры</t>
  </si>
  <si>
    <t>31:09:070500</t>
  </si>
  <si>
    <t xml:space="preserve">Акт приема-передачи имущества муниципальной собственноси Корочанского района в собственность Яблоновского сельского поселения от 23.11.2018 </t>
  </si>
  <si>
    <t>Часть здания дома культуры</t>
  </si>
  <si>
    <t>31:09:0705012:57-31/016/2018-3</t>
  </si>
  <si>
    <t xml:space="preserve">Акт приема-передачи имущества муниципальной собственноси Корочанского района в собственность Яблоновского сельского поселения от 01.11.2018 </t>
  </si>
  <si>
    <t xml:space="preserve">Часть здания клуба </t>
  </si>
  <si>
    <t>Белгородская обл.,Корочанский район,с.Большое Песчаное,ул.Песчаная,20</t>
  </si>
  <si>
    <t>31:09:0701004:96</t>
  </si>
  <si>
    <t>Гараж 19,1 кв.м</t>
  </si>
  <si>
    <t>с.Яблоново,ул.Центральная,43 а</t>
  </si>
  <si>
    <t>31:09:0705012:35</t>
  </si>
  <si>
    <t>с.Яблоново,ул.Центральная,38</t>
  </si>
  <si>
    <t>31:09:0705012:105</t>
  </si>
  <si>
    <t>с.Яблоново,ул.Майская</t>
  </si>
  <si>
    <t>31:09:0705013:56</t>
  </si>
  <si>
    <t>Всего</t>
  </si>
  <si>
    <t>1.3 Дороги</t>
  </si>
  <si>
    <t>с.Малое Песчаное</t>
  </si>
  <si>
    <t>Акт приема-передачи имущества муниципальной собственности Корочанского района в собственность Яблоновского</t>
  </si>
  <si>
    <t>х.Зеленая Дубрава Корочанский район</t>
  </si>
  <si>
    <t>х.Кривой Корочанский район</t>
  </si>
  <si>
    <t>х.Языково Корочанский район</t>
  </si>
  <si>
    <t>с.Яблоново Корочанский район</t>
  </si>
  <si>
    <t>Казна  Яблоновского сельского поселения</t>
  </si>
  <si>
    <t>х.Кругленькое</t>
  </si>
  <si>
    <t>с.Большое Песчаное Корочанский район</t>
  </si>
  <si>
    <t>I</t>
  </si>
  <si>
    <t>Казна и Яблоновского сельского поселения</t>
  </si>
  <si>
    <t>х.Спорное Корочанский район</t>
  </si>
  <si>
    <t>Мясные фермы "Искра"с.Яблоново Корочанский район</t>
  </si>
  <si>
    <t xml:space="preserve">   Казна с.Яблоново Корочанский район</t>
  </si>
  <si>
    <t>Казна с.Яблоново Корочанский район</t>
  </si>
  <si>
    <t>Тротуар</t>
  </si>
  <si>
    <t xml:space="preserve"> ул.Заречная с.Яблоново Корочанский район</t>
  </si>
  <si>
    <t>Акт приема-передачи имущества муниципальной собственности Корочанского района в собственность Яблоновского поселения</t>
  </si>
  <si>
    <t xml:space="preserve">Пешеходная дорожка </t>
  </si>
  <si>
    <t>ул.Центральная.с.Яблоново Корочанский район</t>
  </si>
  <si>
    <t>ул.Майская с.Яблоново Корочанский район</t>
  </si>
  <si>
    <t>1.4  Жилищный фонд</t>
  </si>
  <si>
    <t xml:space="preserve">Здание </t>
  </si>
  <si>
    <t>с.Малое-Песчаное</t>
  </si>
  <si>
    <t>31:09:0702001:199</t>
  </si>
  <si>
    <t>Итого</t>
  </si>
  <si>
    <t>1.5 Земельные участки</t>
  </si>
  <si>
    <t>Площадь (кв.м)</t>
  </si>
  <si>
    <t>Категория земель</t>
  </si>
  <si>
    <t>Корочанский район,</t>
  </si>
  <si>
    <t>31:09:0705017:55</t>
  </si>
  <si>
    <t>Земли населенных пунктов</t>
  </si>
  <si>
    <t xml:space="preserve">31-АВ 843562 </t>
  </si>
  <si>
    <t>Корочанский район,с.Яблоново,ул Буденного</t>
  </si>
  <si>
    <t>31:09:0705018:29</t>
  </si>
  <si>
    <t xml:space="preserve">31-АГ 014056 </t>
  </si>
  <si>
    <t>Корочанский район, х.Кругленькое</t>
  </si>
  <si>
    <t>31:09:0704001:9</t>
  </si>
  <si>
    <t>31-АВ 869255</t>
  </si>
  <si>
    <t>31:09:0704001:7</t>
  </si>
  <si>
    <t>31-АВ 869256</t>
  </si>
  <si>
    <t>Корочанский район, с.Яблоново</t>
  </si>
  <si>
    <t>31:09:0705012:33</t>
  </si>
  <si>
    <t>31-АВ 656273</t>
  </si>
  <si>
    <t>31:09:0707003:7</t>
  </si>
  <si>
    <t>31-АВ 841425</t>
  </si>
  <si>
    <t>Корочанский район,с.Языково, ул.Заречная</t>
  </si>
  <si>
    <t>31:09:0707002:14</t>
  </si>
  <si>
    <t>31-АВ 655869</t>
  </si>
  <si>
    <t>Корочанский район,с.Большое Песчаное</t>
  </si>
  <si>
    <t>31:09:0702001:180</t>
  </si>
  <si>
    <t>31-АГ033826</t>
  </si>
  <si>
    <t>Корочанский район, с.Языково</t>
  </si>
  <si>
    <t>31:09:0000000:725</t>
  </si>
  <si>
    <t>31-АГ 033822</t>
  </si>
  <si>
    <t>Корочанский район, х.Спорное</t>
  </si>
  <si>
    <t>31:09:0706001:365</t>
  </si>
  <si>
    <t>31-АГ033820</t>
  </si>
  <si>
    <t>Корочанский район,с.Малое Песчаное</t>
  </si>
  <si>
    <t>31:09:0702001:197</t>
  </si>
  <si>
    <t>31-АГ 033825</t>
  </si>
  <si>
    <t>Корочанский район,с.Яблоново</t>
  </si>
  <si>
    <t>31:09:0708002:315</t>
  </si>
  <si>
    <t>31-АГ033824</t>
  </si>
  <si>
    <t>Корочанский район,с.Яблоново,ул Центральная</t>
  </si>
  <si>
    <t>31:09:0705012:97</t>
  </si>
  <si>
    <t>31:09:0705012:85</t>
  </si>
  <si>
    <t>31-АГ033821</t>
  </si>
  <si>
    <t>Корочанский район,х.Зеленая Дубрава</t>
  </si>
  <si>
    <t>31:09:0701001:25</t>
  </si>
  <si>
    <t>Земельный участок ДК</t>
  </si>
  <si>
    <t>31:09:0705012:0034</t>
  </si>
  <si>
    <t>31/016/2018</t>
  </si>
  <si>
    <t>31:09:0701004:51</t>
  </si>
  <si>
    <t>31:09:0705014:58</t>
  </si>
  <si>
    <t>с.Большое Песчаное</t>
  </si>
  <si>
    <t>31:09:0701005:46</t>
  </si>
  <si>
    <t>31:09:07050112:57</t>
  </si>
  <si>
    <t>31:09:0000000:10681</t>
  </si>
  <si>
    <t>31:09:0705018:63:106</t>
  </si>
  <si>
    <t>31:09:0705004:31</t>
  </si>
  <si>
    <t>31:09:0705010:13</t>
  </si>
  <si>
    <t>31:09:0705017:51</t>
  </si>
  <si>
    <t>31:09:0705014:38</t>
  </si>
  <si>
    <t>Земли населенных пунктов Запас</t>
  </si>
  <si>
    <t>Земельный участок</t>
  </si>
  <si>
    <t>Вблизи села Малое Песчаное</t>
  </si>
  <si>
    <t>31:09:0702001:196</t>
  </si>
  <si>
    <t>31:09:0705013:54</t>
  </si>
  <si>
    <t>с.Яблоново,ул. Центральная</t>
  </si>
  <si>
    <t>31:09:0708002:256</t>
  </si>
  <si>
    <t>Земли населеннных пунктов</t>
  </si>
  <si>
    <t>Администрация</t>
  </si>
  <si>
    <t>Балансовая стомость (руб.)</t>
  </si>
  <si>
    <t>под зданием администрации</t>
  </si>
  <si>
    <t>с.Яблоново, ул.Центральная,38</t>
  </si>
  <si>
    <t>с.Яблоново, ул.Майская</t>
  </si>
  <si>
    <t>х. Зеленая Дубрава</t>
  </si>
  <si>
    <t>31:09:0701001:36</t>
  </si>
  <si>
    <t>х. Кривой</t>
  </si>
  <si>
    <t>31:09:0701001:43</t>
  </si>
  <si>
    <t>31:09:0701001:64</t>
  </si>
  <si>
    <t>х. Кривой, ул.Кривая</t>
  </si>
  <si>
    <t>31:09:0701002:36</t>
  </si>
  <si>
    <t>Кадастровая стоимость (руб.)</t>
  </si>
  <si>
    <t>Земельный участок, администрация</t>
  </si>
  <si>
    <t>с.Яблоново, у.Центральная</t>
  </si>
  <si>
    <t>31:09:0705012:0037</t>
  </si>
  <si>
    <t>31:09:0701004:36</t>
  </si>
  <si>
    <t>с.Большое Песчаное, ул.Песчаная</t>
  </si>
  <si>
    <t>31:09:0701004:67</t>
  </si>
  <si>
    <t>31:09:0701005:47</t>
  </si>
  <si>
    <t>х. Кругленькое</t>
  </si>
  <si>
    <t>31:09:0704001:15</t>
  </si>
  <si>
    <t>31:09:0704001:16</t>
  </si>
  <si>
    <t>х.Кривой в близи х. Кругленькое</t>
  </si>
  <si>
    <t>31:09:0704002:26</t>
  </si>
  <si>
    <t>31:09:0704002:59</t>
  </si>
  <si>
    <t>31:09:0705001:40</t>
  </si>
  <si>
    <t>31:09:0705001:52</t>
  </si>
  <si>
    <t>с.Яблоново, ул.Мичурина</t>
  </si>
  <si>
    <t>31:09:0705004:30</t>
  </si>
  <si>
    <t xml:space="preserve">с.Яблоново, </t>
  </si>
  <si>
    <t>31:09:0705005:17</t>
  </si>
  <si>
    <t>31:09:0705005:62</t>
  </si>
  <si>
    <t>31:09:07050011:22</t>
  </si>
  <si>
    <t>31:09:07050012:322</t>
  </si>
  <si>
    <t>с.Яблоново, ул. Центральная,42</t>
  </si>
  <si>
    <t>31:09:07050012:323</t>
  </si>
  <si>
    <t>с.Яблоново, ул. Центральная</t>
  </si>
  <si>
    <t>31:09:07050012:324</t>
  </si>
  <si>
    <t>31:09:07050014:49</t>
  </si>
  <si>
    <t>с.Яблоново, ул.Заречная</t>
  </si>
  <si>
    <t>31:09:07050014:54</t>
  </si>
  <si>
    <t>31:09:07050014:57</t>
  </si>
  <si>
    <t>31:09:07050015:11</t>
  </si>
  <si>
    <t>с.Яблоново, ул.Ворошилова</t>
  </si>
  <si>
    <t>31:09:07050017:52</t>
  </si>
  <si>
    <t>31:09:07050018:3</t>
  </si>
  <si>
    <t>с.Яблоново, ул.Садовая</t>
  </si>
  <si>
    <t>31:09:0705020:72</t>
  </si>
  <si>
    <t>31:09:0705020:54</t>
  </si>
  <si>
    <t>31:09:0707002:16</t>
  </si>
  <si>
    <t xml:space="preserve">х.Языково, ул.Заречная </t>
  </si>
  <si>
    <t>31:09:0707002:60</t>
  </si>
  <si>
    <t>31:09:0707002:61</t>
  </si>
  <si>
    <t>31:09:0707003:29</t>
  </si>
  <si>
    <t>31:09:0708002:262</t>
  </si>
  <si>
    <t>с.Яблоново, спец.деят.</t>
  </si>
  <si>
    <t>31:09:0000000:1160</t>
  </si>
  <si>
    <t>Итого земля</t>
  </si>
  <si>
    <t>Балансовая стоимость (руб.)</t>
  </si>
  <si>
    <t>Акт приема-передачи имущества муниципальной собственности Корочанского района в собственность Яблоновского поселения от 02.09.2019 г.</t>
  </si>
  <si>
    <t>Казна</t>
  </si>
  <si>
    <t xml:space="preserve">РАЗДЕЛ 2. </t>
  </si>
  <si>
    <t>Сведения о муниципальном движимом имуществе</t>
  </si>
  <si>
    <t>№ п/п</t>
  </si>
  <si>
    <t>Наименование движимого имущества</t>
  </si>
  <si>
    <t>Дата  возникновения и прекращения права муниципальной собственности</t>
  </si>
  <si>
    <t>Реквизиты  документов – оснований  возникновения (прекращения) права муниципальной собственности</t>
  </si>
  <si>
    <t>Сведения о правообладателе</t>
  </si>
  <si>
    <t>Сведения об  ограничениях (обременениях) с указанием основания и даты их возниновения и прекращения</t>
  </si>
  <si>
    <t>2.1 Транспортные средства</t>
  </si>
  <si>
    <t>Автомобиль</t>
  </si>
  <si>
    <t>Акт приема-передачи имущества муниципальной собственности Яблоновского поселения от 19.06.2017</t>
  </si>
  <si>
    <t>Администрация Яблоновского сельского поселения</t>
  </si>
  <si>
    <t>Трактор МТЗ-80</t>
  </si>
  <si>
    <t>Акт приема-передачи имущества муниципальной собственности Яблоновского поселения от 05.09.2014</t>
  </si>
  <si>
    <t>Трактор БЕЛАРУС 82.1</t>
  </si>
  <si>
    <t>Акт приема-передачи имущества муниципальной собственности Яблоновского поселения от 20.12.2013</t>
  </si>
  <si>
    <t>2.2 Имущество стоимостью 200 000 руб и выше (особо ценное)</t>
  </si>
  <si>
    <t>А-415 Разбрасыватель песка тракторный</t>
  </si>
  <si>
    <t>2.3  Иное имущество</t>
  </si>
  <si>
    <t>Контейнеры для ТБО</t>
  </si>
  <si>
    <t>01.12.2015г</t>
  </si>
  <si>
    <t>Горка детская с 2мя съездами</t>
  </si>
  <si>
    <t>21.12.2010 г</t>
  </si>
  <si>
    <t>Контейнер для ТБО с крышкой</t>
  </si>
  <si>
    <t>Арка металлическая</t>
  </si>
  <si>
    <t>Детский игровой комплекс</t>
  </si>
  <si>
    <t>21.11.2016 г.</t>
  </si>
  <si>
    <t>Карусель со сплошным сидением</t>
  </si>
  <si>
    <t>14.10.2016 г</t>
  </si>
  <si>
    <t>Качели с жесткой подвеской</t>
  </si>
  <si>
    <t>Итого казна движимое имущество</t>
  </si>
  <si>
    <t>Иное движимое администрация имущество</t>
  </si>
  <si>
    <t>Балансовая стоимость (.руб.)</t>
  </si>
  <si>
    <t>Амортизация/ износ (руб.)</t>
  </si>
  <si>
    <t>Снегоочиститель МУП-351-01 ГР-01 (на базе трактора Беларус82,1)</t>
  </si>
  <si>
    <t>Акт приема-передачи имущества муниципальной собственности Яблоновского поселения от 19.09.2022</t>
  </si>
  <si>
    <t>2.4  Сведения об акциях акционерных обществ,</t>
  </si>
  <si>
    <t>находящихся в муниципальной собственности</t>
  </si>
  <si>
    <t>Наименование акционерного общества- эмитента, ОГРН</t>
  </si>
  <si>
    <t>Количество акций, выпущенных акционерным обществом (с указанием количества привилегированных акций)</t>
  </si>
  <si>
    <t>Размер доли в уставном капитале, принадлежащей муниципальному образованию, %</t>
  </si>
  <si>
    <t>Номинальная стоимость акций</t>
  </si>
  <si>
    <t xml:space="preserve"> - </t>
  </si>
  <si>
    <t>2.5 Сведения о долях (вкладах) в уставных (складочных)</t>
  </si>
  <si>
    <t>капиталах хозяйственных обществ и товариществ,</t>
  </si>
  <si>
    <t>Наименование  хозяйственного  общества,   товарищества, ОГРН</t>
  </si>
  <si>
    <t>Размер уставного  (складочного) капитала  хозяйственного общества, товарищества</t>
  </si>
  <si>
    <t>Размер доли в уставном  (складочном) капитале,  принадлежащей  муниципальному   образованию, %</t>
  </si>
  <si>
    <t xml:space="preserve">РАЗДЕЛ 3. </t>
  </si>
  <si>
    <t>Сведения о муниципальных унитарных предприятиях, муниципальных учреждениях, хозяйственных обществах,</t>
  </si>
  <si>
    <t>товариществах, акции, доли (вклады) в уставном (складочном) капитале которых принадлежат муниципальному образованию,</t>
  </si>
  <si>
    <t>иных юридических лицах, в которых муниципальное образование является учредителем</t>
  </si>
  <si>
    <t xml:space="preserve">Полное наименование и организационно-правовая форма юридического лица    </t>
  </si>
  <si>
    <t>Адрес</t>
  </si>
  <si>
    <t>ОГРН и дата регистрации</t>
  </si>
  <si>
    <t>Реквизиты доку-мента -  основа-ния  создания юридического ли-ца (участия муни-ципального обра-зования в созда-нии (уставном капитале) юриди-ческого лица)</t>
  </si>
  <si>
    <t xml:space="preserve">Размер уставного фонда (для муниципаль-ных унитар-ных пред-приятий) тыс.руб. </t>
  </si>
  <si>
    <t>Размер доли,  принадлежа-щей муници-пальному образованию (для хозяй-ственных обществ и товариществ) (%)</t>
  </si>
  <si>
    <t xml:space="preserve">Балансовая стоимость основных средств (фондов) тыс.руб.  </t>
  </si>
  <si>
    <t xml:space="preserve">Остаточная стоимость основных средств (фондов) тыс.руб.  </t>
  </si>
  <si>
    <t>Средне-списоч-ная числен-ность работни-ков,                          чел.</t>
  </si>
  <si>
    <t>3.1. Муниципальные предприятия</t>
  </si>
  <si>
    <t>3.2.Муниципальные учреждения</t>
  </si>
  <si>
    <t>3.2. Муниципальные учреждения</t>
  </si>
  <si>
    <t>Муниципальные</t>
  </si>
  <si>
    <t>учреждеия</t>
  </si>
  <si>
    <t xml:space="preserve">1. </t>
  </si>
  <si>
    <t>Администрация Яблоновского сельского поселения муниципального района "Корочанский район"Белгородской области</t>
  </si>
  <si>
    <t>309216, Белгородская область Корочанский район,с Яблоново,ул.Центральная,42</t>
  </si>
  <si>
    <t>Земское собрание Яблоновского сельского поселения муниципального района "Корочанский район" Белгородской области</t>
  </si>
  <si>
    <t>309216, Белгородская область Корочанский район,ул.Центральная,42</t>
  </si>
  <si>
    <t xml:space="preserve">2. </t>
  </si>
  <si>
    <t>Форма №4 к реестру для поселений</t>
  </si>
  <si>
    <t>Форма 5</t>
  </si>
  <si>
    <t>СВОДНЫЙ РЕЕСТР МУНИЦИПАЛЬНОГО ИМУЩЕСТВА (акций, долей хозяйственных обществ),</t>
  </si>
  <si>
    <r>
      <t xml:space="preserve">являющегося собственностью (Яблоновского сельского </t>
    </r>
    <r>
      <rPr>
        <b/>
        <i/>
        <sz val="14"/>
        <rFont val="Times New Roman"/>
        <family val="1"/>
        <charset val="204"/>
      </rPr>
      <t>поселения</t>
    </r>
    <r>
      <rPr>
        <b/>
        <sz val="14"/>
        <rFont val="Times New Roman"/>
        <family val="1"/>
        <charset val="204"/>
      </rPr>
      <t xml:space="preserve">) </t>
    </r>
    <r>
      <rPr>
        <b/>
        <i/>
        <sz val="14"/>
        <rFont val="Times New Roman"/>
        <family val="1"/>
        <charset val="204"/>
      </rPr>
      <t>Корочанского района</t>
    </r>
  </si>
  <si>
    <t xml:space="preserve">Наименование муниципального образования </t>
  </si>
  <si>
    <t>Количество юридических лиц, шт.</t>
  </si>
  <si>
    <t>Объекты недвижимости</t>
  </si>
  <si>
    <t>Балансовая стоимость имущества</t>
  </si>
  <si>
    <t>Остаточная стоимость имущества</t>
  </si>
  <si>
    <t>количество</t>
  </si>
  <si>
    <t>общая площадь кв.м</t>
  </si>
  <si>
    <t>Всего:</t>
  </si>
  <si>
    <t xml:space="preserve">в том числе казна: </t>
  </si>
  <si>
    <t>пред-прия-тия</t>
  </si>
  <si>
    <t>учреждения</t>
  </si>
  <si>
    <t xml:space="preserve">хозяйст-венные общест-ва с долей муниц. собств. </t>
  </si>
  <si>
    <t>всего</t>
  </si>
  <si>
    <t>в т.ч. жилой фонд</t>
  </si>
  <si>
    <t>в т.ч.                                    жилой фонд</t>
  </si>
  <si>
    <t>в т.ч. недвижимое</t>
  </si>
  <si>
    <t>движимое</t>
  </si>
  <si>
    <t>в т.ч.</t>
  </si>
  <si>
    <t>жилой фонд</t>
  </si>
  <si>
    <t>Яблоновская сельское поселения</t>
  </si>
  <si>
    <t>по состоянию на 01.01.2023 года</t>
  </si>
  <si>
    <t>Пескоразбрасыватель полуприцепной тракторны ПРР-3,0</t>
  </si>
  <si>
    <t>Акт приема-передачи имущества муниципальной собственности Яблоновского поселения от 10.10.2020</t>
  </si>
  <si>
    <t>31:09:0705001:1185</t>
  </si>
  <si>
    <t>от "28" февраля 2023 г. № 234</t>
  </si>
  <si>
    <t xml:space="preserve">с. Большое Песчаное </t>
  </si>
  <si>
    <t xml:space="preserve"> вблизи х. Кругленькое</t>
  </si>
  <si>
    <t>решением земского собрания</t>
  </si>
  <si>
    <t>Яблоновского сельского  поселения</t>
  </si>
  <si>
    <t>по состоянию на 1 января 2023 года</t>
  </si>
  <si>
    <t>Акт приема-передачи имущества муниципальной.собстенности Корочанского райна от 17.12.2012</t>
  </si>
  <si>
    <t>Объект культурного наследия</t>
  </si>
  <si>
    <t>Решение земского собрания Яблоновского сельского поселения №149 от 13.10.2021</t>
  </si>
  <si>
    <t>Акт приема-передачи имущества муниципальной собственности Корочанского района в собственность Яблоновского сельского поселения от 26.05.2014 г.</t>
  </si>
  <si>
    <t>Автомобильная дорога</t>
  </si>
  <si>
    <t>Акт приема-передачи имущества муниципальной.собстенности Корочанского райна от  17.12.2012</t>
  </si>
  <si>
    <t>Акт приема-передачи имущества муниципальной собственности Корочанского района в собственность Яблоновского  поселения от  26.05.2013</t>
  </si>
  <si>
    <t>Акт приема-передачи имущества муниципальной собственности Корочанского района в собственность Яблоновского поселения от  26.05.2013</t>
  </si>
  <si>
    <t>Акт приема-передачи имущества муниципальной собственности Корочанского района в собственность Яблоновского поселения от 01.10.2013</t>
  </si>
  <si>
    <t>Акт приема-передачи имущества муниципальной собственности Корочанского района в собственность Яблоновского поселения от 26.05.2014 г.</t>
  </si>
  <si>
    <t>Акт приема-передачи имущества муниципальной собственности Корочанского района в собственность Яблоновского сельского поселения от 02.09.2019г</t>
  </si>
  <si>
    <t>Решение о даче согласия на прием в муниципальнуюсобственность</t>
  </si>
  <si>
    <t>Вид разрешенного использования</t>
  </si>
  <si>
    <t>Кадастровый номер</t>
  </si>
  <si>
    <t xml:space="preserve"> для ведения ЛПХ</t>
  </si>
  <si>
    <t>для размещения кладбищ</t>
  </si>
  <si>
    <t xml:space="preserve"> для размещения детской площадки</t>
  </si>
  <si>
    <t xml:space="preserve">  для ведения ЛПХ</t>
  </si>
  <si>
    <t>309216,Белгородская обл.,Корочанский район,с.Яблоново, ул.Центральная,38</t>
  </si>
  <si>
    <t>309216 Белгородская область,Корочанский район,с.Яблоново, ул.Центральная,д.42</t>
  </si>
  <si>
    <t>"Город-Крепость Яблонов" с.Яблоново Корочанский район</t>
  </si>
  <si>
    <t>Реквизиты документов-оснований (прекращения) права муниципаль-ной собствен-ности</t>
  </si>
  <si>
    <t>Сведения об ограничениях (обременениях) с указанием основания и даты их возникновения и прераще-ния</t>
  </si>
  <si>
    <t>Местоположение</t>
  </si>
  <si>
    <t>Корочанский район</t>
  </si>
  <si>
    <t>для размещения парка</t>
  </si>
  <si>
    <t>Решение земского собрания Яблоновского сельского поселения №108 от 26.10.2020 г. О принятии имущества в муниципальную собственность</t>
  </si>
  <si>
    <t>Решение земского собрания Яблоновского сельского поселения №108 от 26.10.2020 г. О принятии имущества в муниципальную собственность.</t>
  </si>
  <si>
    <t>Решение земского собрания Яблоновского сельского поселения №190 от 22.04.2022 г. "О принятии имущества в муниципальную собственность"</t>
  </si>
  <si>
    <t>Нежилое здание</t>
  </si>
  <si>
    <t>Нежилое помещение (Администрация)</t>
  </si>
  <si>
    <t>Акт приема-передачи имущества муниципальной собственности Корочанского района в собственность Яблоновского поселения 31.12.2013</t>
  </si>
  <si>
    <t xml:space="preserve">с.Яблоново </t>
  </si>
  <si>
    <t>х.Языково, Корочанский район</t>
  </si>
  <si>
    <t>Наименование недвижимого имущества</t>
  </si>
  <si>
    <t>Амортизация/износ (руб)</t>
  </si>
  <si>
    <t>Реквизиты документов оснований (прекращения) права муниципальной собственности</t>
  </si>
  <si>
    <t>Сведения об ограничениях (обременениях) с указанием основания и даты их возникновения и преращения</t>
  </si>
  <si>
    <t xml:space="preserve">Общая площадь, протяженность, глубина,объем (м2, м, м3) </t>
  </si>
  <si>
    <t>(тыс. руб.)</t>
  </si>
  <si>
    <t>казна</t>
  </si>
  <si>
    <t>остаточ.</t>
  </si>
  <si>
    <t>остат.</t>
  </si>
  <si>
    <t>ВСЕГО</t>
  </si>
  <si>
    <t>в том числе земельные участки</t>
  </si>
  <si>
    <t>остаточная всего</t>
  </si>
  <si>
    <t>остаточная казна</t>
  </si>
  <si>
    <t xml:space="preserve">Автомобильная дорога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</si>
</sst>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00000"/>
    <numFmt numFmtId="165" formatCode="#,##0.00_р_."/>
    <numFmt numFmtId="166" formatCode="#,##0.0"/>
    <numFmt numFmtId="167" formatCode="0.0"/>
  </numFmts>
  <fonts count="45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name val="Arial"/>
      <family val="2"/>
      <charset val="204"/>
    </font>
    <font>
      <sz val="9.5"/>
      <name val="Arial"/>
      <family val="2"/>
      <charset val="204"/>
    </font>
    <font>
      <b/>
      <sz val="9.5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9.5"/>
      <name val="Times New Roman"/>
      <family val="1"/>
      <charset val="204"/>
    </font>
    <font>
      <sz val="10"/>
      <color theme="1"/>
      <name val="Calibri"/>
      <family val="2"/>
      <scheme val="minor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9"/>
      <color theme="1"/>
      <name val="Arial"/>
      <family val="2"/>
      <charset val="204"/>
    </font>
    <font>
      <sz val="10"/>
      <name val="Calibri"/>
      <family val="2"/>
      <scheme val="minor"/>
    </font>
    <font>
      <b/>
      <sz val="10"/>
      <color rgb="FFFF0000"/>
      <name val="Calibri"/>
      <family val="2"/>
      <charset val="204"/>
      <scheme val="minor"/>
    </font>
    <font>
      <b/>
      <sz val="10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2"/>
      <color indexed="3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sz val="10"/>
      <name val="Arial Cyr"/>
      <charset val="204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4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horizontal="center" vertical="center"/>
    </xf>
    <xf numFmtId="0" fontId="2" fillId="0" borderId="0" xfId="0" applyFont="1" applyFill="1"/>
    <xf numFmtId="0" fontId="3" fillId="0" borderId="0" xfId="0" applyFont="1" applyFill="1" applyAlignment="1">
      <alignment horizontal="right" vertical="center"/>
    </xf>
    <xf numFmtId="0" fontId="1" fillId="0" borderId="0" xfId="0" applyFont="1" applyFill="1" applyAlignment="1">
      <alignment horizontal="center" vertical="top"/>
    </xf>
    <xf numFmtId="0" fontId="3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top" wrapText="1"/>
    </xf>
    <xf numFmtId="0" fontId="7" fillId="0" borderId="0" xfId="0" applyFont="1" applyFill="1"/>
    <xf numFmtId="2" fontId="7" fillId="0" borderId="0" xfId="0" applyNumberFormat="1" applyFont="1" applyFill="1"/>
    <xf numFmtId="0" fontId="8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4" fontId="2" fillId="0" borderId="0" xfId="0" applyNumberFormat="1" applyFont="1" applyFill="1" applyAlignment="1">
      <alignment vertical="center" wrapText="1"/>
    </xf>
    <xf numFmtId="0" fontId="10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wrapText="1"/>
    </xf>
    <xf numFmtId="0" fontId="7" fillId="0" borderId="0" xfId="0" applyFont="1" applyFill="1" applyBorder="1"/>
    <xf numFmtId="0" fontId="12" fillId="0" borderId="1" xfId="0" applyFont="1" applyFill="1" applyBorder="1" applyAlignment="1">
      <alignment wrapText="1"/>
    </xf>
    <xf numFmtId="0" fontId="7" fillId="0" borderId="1" xfId="0" applyFont="1" applyFill="1" applyBorder="1"/>
    <xf numFmtId="165" fontId="7" fillId="0" borderId="0" xfId="0" applyNumberFormat="1" applyFont="1" applyFill="1"/>
    <xf numFmtId="0" fontId="13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/>
    </xf>
    <xf numFmtId="2" fontId="7" fillId="0" borderId="0" xfId="0" applyNumberFormat="1" applyFont="1" applyFill="1" applyAlignment="1">
      <alignment horizontal="center" vertical="center" wrapText="1"/>
    </xf>
    <xf numFmtId="4" fontId="7" fillId="0" borderId="0" xfId="0" applyNumberFormat="1" applyFont="1" applyFill="1"/>
    <xf numFmtId="0" fontId="8" fillId="0" borderId="1" xfId="0" applyFont="1" applyBorder="1" applyAlignment="1">
      <alignment horizontal="left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8" fillId="0" borderId="1" xfId="0" applyFont="1" applyBorder="1" applyAlignment="1"/>
    <xf numFmtId="0" fontId="15" fillId="0" borderId="1" xfId="0" applyFont="1" applyBorder="1" applyAlignment="1"/>
    <xf numFmtId="0" fontId="8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/>
    </xf>
    <xf numFmtId="49" fontId="15" fillId="0" borderId="1" xfId="0" applyNumberFormat="1" applyFont="1" applyBorder="1" applyAlignment="1"/>
    <xf numFmtId="0" fontId="15" fillId="0" borderId="1" xfId="0" applyFont="1" applyBorder="1" applyAlignment="1">
      <alignment horizontal="center"/>
    </xf>
    <xf numFmtId="0" fontId="5" fillId="0" borderId="0" xfId="0" applyFont="1" applyFill="1" applyBorder="1"/>
    <xf numFmtId="2" fontId="17" fillId="0" borderId="0" xfId="0" applyNumberFormat="1" applyFont="1" applyFill="1" applyBorder="1" applyAlignment="1">
      <alignment horizontal="center" vertical="center"/>
    </xf>
    <xf numFmtId="3" fontId="18" fillId="0" borderId="0" xfId="0" applyNumberFormat="1" applyFont="1" applyFill="1" applyBorder="1" applyAlignment="1">
      <alignment horizontal="center" vertical="center"/>
    </xf>
    <xf numFmtId="4" fontId="17" fillId="0" borderId="0" xfId="0" applyNumberFormat="1" applyFont="1" applyFill="1" applyBorder="1"/>
    <xf numFmtId="0" fontId="5" fillId="0" borderId="0" xfId="0" applyFont="1" applyFill="1" applyBorder="1" applyAlignment="1">
      <alignment horizontal="center" vertical="top"/>
    </xf>
    <xf numFmtId="0" fontId="5" fillId="0" borderId="0" xfId="0" applyFont="1" applyFill="1"/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top"/>
    </xf>
    <xf numFmtId="3" fontId="5" fillId="0" borderId="0" xfId="0" applyNumberFormat="1" applyFont="1" applyFill="1" applyAlignment="1">
      <alignment horizontal="center" vertical="center"/>
    </xf>
    <xf numFmtId="0" fontId="17" fillId="0" borderId="0" xfId="0" applyFont="1" applyFill="1"/>
    <xf numFmtId="4" fontId="17" fillId="0" borderId="0" xfId="0" applyNumberFormat="1" applyFont="1" applyFill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2" fontId="1" fillId="0" borderId="0" xfId="0" applyNumberFormat="1" applyFont="1" applyFill="1" applyAlignment="1">
      <alignment horizontal="center" vertical="top"/>
    </xf>
    <xf numFmtId="4" fontId="8" fillId="0" borderId="1" xfId="0" applyNumberFormat="1" applyFont="1" applyBorder="1" applyAlignment="1">
      <alignment horizontal="center" vertical="center"/>
    </xf>
    <xf numFmtId="4" fontId="13" fillId="0" borderId="1" xfId="0" applyNumberFormat="1" applyFont="1" applyFill="1" applyBorder="1" applyAlignment="1">
      <alignment horizontal="center" vertical="center" wrapText="1"/>
    </xf>
    <xf numFmtId="4" fontId="13" fillId="0" borderId="1" xfId="0" applyNumberFormat="1" applyFont="1" applyFill="1" applyBorder="1" applyAlignment="1">
      <alignment horizontal="center" vertical="center"/>
    </xf>
    <xf numFmtId="0" fontId="15" fillId="0" borderId="1" xfId="0" applyFont="1" applyBorder="1" applyAlignment="1">
      <alignment horizontal="left"/>
    </xf>
    <xf numFmtId="0" fontId="3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5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2" fontId="8" fillId="0" borderId="3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14" fontId="8" fillId="0" borderId="3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horizontal="left" vertical="center"/>
    </xf>
    <xf numFmtId="4" fontId="13" fillId="0" borderId="3" xfId="0" applyNumberFormat="1" applyFont="1" applyBorder="1" applyAlignment="1">
      <alignment horizontal="center" vertical="center"/>
    </xf>
    <xf numFmtId="165" fontId="13" fillId="0" borderId="1" xfId="0" applyNumberFormat="1" applyFont="1" applyFill="1" applyBorder="1" applyAlignment="1">
      <alignment horizontal="center" vertical="center"/>
    </xf>
    <xf numFmtId="2" fontId="13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14" fontId="13" fillId="0" borderId="1" xfId="0" applyNumberFormat="1" applyFont="1" applyFill="1" applyBorder="1" applyAlignment="1">
      <alignment horizontal="center" vertical="center" wrapText="1"/>
    </xf>
    <xf numFmtId="165" fontId="14" fillId="0" borderId="1" xfId="0" applyNumberFormat="1" applyFont="1" applyFill="1" applyBorder="1" applyAlignment="1">
      <alignment horizontal="center" vertical="center"/>
    </xf>
    <xf numFmtId="2" fontId="14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14" fontId="14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top" wrapText="1"/>
    </xf>
    <xf numFmtId="0" fontId="13" fillId="0" borderId="1" xfId="0" applyFont="1" applyFill="1" applyBorder="1" applyAlignment="1">
      <alignment horizontal="center" vertical="top" wrapText="1"/>
    </xf>
    <xf numFmtId="0" fontId="13" fillId="0" borderId="1" xfId="0" applyFont="1" applyFill="1" applyBorder="1"/>
    <xf numFmtId="0" fontId="13" fillId="0" borderId="1" xfId="0" applyFont="1" applyFill="1" applyBorder="1" applyAlignment="1">
      <alignment horizontal="center" vertical="top"/>
    </xf>
    <xf numFmtId="0" fontId="14" fillId="0" borderId="1" xfId="0" applyFont="1" applyFill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center" vertical="center"/>
    </xf>
    <xf numFmtId="1" fontId="8" fillId="0" borderId="3" xfId="0" applyNumberFormat="1" applyFont="1" applyBorder="1" applyAlignment="1">
      <alignment horizontal="center" vertical="center"/>
    </xf>
    <xf numFmtId="2" fontId="13" fillId="0" borderId="1" xfId="0" applyNumberFormat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left" vertical="center"/>
    </xf>
    <xf numFmtId="1" fontId="9" fillId="0" borderId="3" xfId="0" applyNumberFormat="1" applyFont="1" applyBorder="1" applyAlignment="1">
      <alignment horizontal="center" vertical="center"/>
    </xf>
    <xf numFmtId="4" fontId="14" fillId="0" borderId="3" xfId="0" applyNumberFormat="1" applyFont="1" applyBorder="1" applyAlignment="1">
      <alignment horizontal="center" vertical="center"/>
    </xf>
    <xf numFmtId="14" fontId="9" fillId="0" borderId="3" xfId="0" applyNumberFormat="1" applyFont="1" applyBorder="1" applyAlignment="1">
      <alignment horizontal="center" vertical="center"/>
    </xf>
    <xf numFmtId="2" fontId="9" fillId="0" borderId="3" xfId="0" applyNumberFormat="1" applyFont="1" applyBorder="1" applyAlignment="1">
      <alignment horizontal="center" vertical="center"/>
    </xf>
    <xf numFmtId="2" fontId="9" fillId="0" borderId="3" xfId="0" applyNumberFormat="1" applyFont="1" applyBorder="1" applyAlignment="1">
      <alignment horizontal="center" vertical="center" wrapText="1"/>
    </xf>
    <xf numFmtId="0" fontId="20" fillId="0" borderId="0" xfId="0" applyFont="1" applyFill="1"/>
    <xf numFmtId="0" fontId="20" fillId="0" borderId="0" xfId="0" applyFont="1" applyFill="1" applyAlignment="1">
      <alignment vertical="center"/>
    </xf>
    <xf numFmtId="0" fontId="21" fillId="0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2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vertical="center" wrapText="1"/>
    </xf>
    <xf numFmtId="0" fontId="22" fillId="0" borderId="1" xfId="0" applyFont="1" applyFill="1" applyBorder="1" applyAlignment="1">
      <alignment horizontal="right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vertical="center" wrapText="1"/>
    </xf>
    <xf numFmtId="0" fontId="21" fillId="0" borderId="1" xfId="0" applyFont="1" applyFill="1" applyBorder="1" applyAlignment="1">
      <alignment horizontal="right" vertical="center" wrapText="1"/>
    </xf>
    <xf numFmtId="0" fontId="23" fillId="0" borderId="1" xfId="0" applyFont="1" applyFill="1" applyBorder="1" applyAlignment="1">
      <alignment horizontal="center" vertical="top" wrapText="1"/>
    </xf>
    <xf numFmtId="165" fontId="22" fillId="0" borderId="1" xfId="0" applyNumberFormat="1" applyFont="1" applyFill="1" applyBorder="1" applyAlignment="1">
      <alignment horizontal="right" vertical="center" wrapText="1"/>
    </xf>
    <xf numFmtId="14" fontId="22" fillId="0" borderId="1" xfId="0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top" wrapText="1"/>
    </xf>
    <xf numFmtId="165" fontId="20" fillId="0" borderId="0" xfId="0" applyNumberFormat="1" applyFont="1" applyFill="1"/>
    <xf numFmtId="165" fontId="22" fillId="0" borderId="1" xfId="0" applyNumberFormat="1" applyFont="1" applyFill="1" applyBorder="1" applyAlignment="1">
      <alignment vertical="center" wrapText="1"/>
    </xf>
    <xf numFmtId="0" fontId="22" fillId="0" borderId="0" xfId="0" applyFont="1" applyFill="1" applyBorder="1" applyAlignment="1">
      <alignment horizontal="center" vertical="top" wrapText="1"/>
    </xf>
    <xf numFmtId="0" fontId="20" fillId="0" borderId="1" xfId="0" applyFont="1" applyFill="1" applyBorder="1" applyAlignment="1">
      <alignment horizontal="center" vertical="top" wrapText="1"/>
    </xf>
    <xf numFmtId="4" fontId="4" fillId="0" borderId="1" xfId="0" applyNumberFormat="1" applyFont="1" applyFill="1" applyBorder="1" applyAlignment="1">
      <alignment vertical="center" wrapText="1"/>
    </xf>
    <xf numFmtId="4" fontId="4" fillId="0" borderId="1" xfId="0" applyNumberFormat="1" applyFont="1" applyFill="1" applyBorder="1" applyAlignment="1">
      <alignment horizontal="right" vertical="center" wrapText="1"/>
    </xf>
    <xf numFmtId="0" fontId="22" fillId="0" borderId="1" xfId="0" applyFont="1" applyFill="1" applyBorder="1" applyAlignment="1">
      <alignment vertical="top" wrapText="1"/>
    </xf>
    <xf numFmtId="0" fontId="20" fillId="0" borderId="1" xfId="0" applyFont="1" applyFill="1" applyBorder="1" applyAlignment="1">
      <alignment horizontal="center" vertical="center"/>
    </xf>
    <xf numFmtId="165" fontId="22" fillId="0" borderId="1" xfId="0" applyNumberFormat="1" applyFont="1" applyFill="1" applyBorder="1" applyAlignment="1">
      <alignment vertical="center"/>
    </xf>
    <xf numFmtId="165" fontId="22" fillId="0" borderId="1" xfId="0" applyNumberFormat="1" applyFont="1" applyFill="1" applyBorder="1" applyAlignment="1">
      <alignment horizontal="right" vertical="center"/>
    </xf>
    <xf numFmtId="165" fontId="22" fillId="0" borderId="1" xfId="0" applyNumberFormat="1" applyFont="1" applyFill="1" applyBorder="1"/>
    <xf numFmtId="0" fontId="24" fillId="0" borderId="1" xfId="0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right" vertical="center"/>
    </xf>
    <xf numFmtId="14" fontId="13" fillId="0" borderId="1" xfId="0" applyNumberFormat="1" applyFont="1" applyFill="1" applyBorder="1" applyAlignment="1">
      <alignment horizontal="center"/>
    </xf>
    <xf numFmtId="0" fontId="24" fillId="0" borderId="1" xfId="0" applyFont="1" applyFill="1" applyBorder="1"/>
    <xf numFmtId="0" fontId="22" fillId="0" borderId="1" xfId="0" applyFont="1" applyFill="1" applyBorder="1"/>
    <xf numFmtId="0" fontId="8" fillId="0" borderId="1" xfId="0" applyNumberFormat="1" applyFont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20" fillId="0" borderId="0" xfId="0" applyNumberFormat="1" applyFont="1" applyFill="1" applyBorder="1"/>
    <xf numFmtId="0" fontId="8" fillId="0" borderId="2" xfId="0" applyNumberFormat="1" applyFont="1" applyBorder="1" applyAlignment="1">
      <alignment horizontal="center" vertical="center" wrapText="1"/>
    </xf>
    <xf numFmtId="0" fontId="25" fillId="0" borderId="0" xfId="0" applyNumberFormat="1" applyFont="1" applyFill="1" applyBorder="1"/>
    <xf numFmtId="0" fontId="8" fillId="0" borderId="5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Border="1" applyAlignment="1">
      <alignment vertical="center" wrapText="1"/>
    </xf>
    <xf numFmtId="0" fontId="9" fillId="0" borderId="1" xfId="0" applyNumberFormat="1" applyFont="1" applyBorder="1" applyAlignment="1">
      <alignment horizontal="center" vertical="center" wrapText="1"/>
    </xf>
    <xf numFmtId="0" fontId="22" fillId="0" borderId="1" xfId="0" applyNumberFormat="1" applyFont="1" applyFill="1" applyBorder="1" applyAlignment="1">
      <alignment horizontal="center" vertical="top" wrapText="1"/>
    </xf>
    <xf numFmtId="0" fontId="20" fillId="0" borderId="1" xfId="0" applyFont="1" applyFill="1" applyBorder="1" applyAlignment="1">
      <alignment horizontal="center"/>
    </xf>
    <xf numFmtId="4" fontId="4" fillId="0" borderId="1" xfId="0" applyNumberFormat="1" applyFont="1" applyFill="1" applyBorder="1" applyAlignment="1">
      <alignment vertical="center"/>
    </xf>
    <xf numFmtId="14" fontId="22" fillId="0" borderId="1" xfId="0" applyNumberFormat="1" applyFont="1" applyFill="1" applyBorder="1" applyAlignment="1">
      <alignment horizontal="center"/>
    </xf>
    <xf numFmtId="0" fontId="22" fillId="0" borderId="1" xfId="0" applyFont="1" applyFill="1" applyBorder="1" applyAlignment="1">
      <alignment horizontal="center"/>
    </xf>
    <xf numFmtId="165" fontId="22" fillId="0" borderId="0" xfId="0" applyNumberFormat="1" applyFont="1" applyFill="1" applyBorder="1" applyAlignment="1">
      <alignment horizontal="right" vertical="center"/>
    </xf>
    <xf numFmtId="165" fontId="20" fillId="0" borderId="0" xfId="0" applyNumberFormat="1" applyFont="1" applyFill="1" applyAlignment="1">
      <alignment vertical="center"/>
    </xf>
    <xf numFmtId="165" fontId="20" fillId="0" borderId="0" xfId="0" applyNumberFormat="1" applyFont="1" applyFill="1" applyBorder="1" applyAlignment="1">
      <alignment vertical="center"/>
    </xf>
    <xf numFmtId="165" fontId="20" fillId="0" borderId="0" xfId="0" applyNumberFormat="1" applyFont="1" applyFill="1" applyBorder="1"/>
    <xf numFmtId="165" fontId="20" fillId="0" borderId="0" xfId="0" applyNumberFormat="1" applyFont="1" applyFill="1" applyBorder="1" applyAlignment="1">
      <alignment horizontal="right" vertical="center"/>
    </xf>
    <xf numFmtId="0" fontId="20" fillId="0" borderId="0" xfId="0" applyFont="1" applyFill="1" applyBorder="1"/>
    <xf numFmtId="165" fontId="20" fillId="0" borderId="0" xfId="0" applyNumberFormat="1" applyFont="1" applyFill="1" applyAlignment="1">
      <alignment horizontal="right" vertical="center"/>
    </xf>
    <xf numFmtId="165" fontId="26" fillId="0" borderId="0" xfId="0" applyNumberFormat="1" applyFont="1" applyFill="1" applyAlignment="1">
      <alignment vertical="center"/>
    </xf>
    <xf numFmtId="165" fontId="26" fillId="0" borderId="0" xfId="0" applyNumberFormat="1" applyFont="1" applyFill="1" applyAlignment="1">
      <alignment horizontal="right" vertical="center"/>
    </xf>
    <xf numFmtId="165" fontId="26" fillId="0" borderId="0" xfId="0" applyNumberFormat="1" applyFont="1" applyFill="1"/>
    <xf numFmtId="0" fontId="20" fillId="0" borderId="0" xfId="0" applyFont="1" applyFill="1" applyAlignment="1">
      <alignment horizontal="right" vertical="center"/>
    </xf>
    <xf numFmtId="0" fontId="27" fillId="0" borderId="0" xfId="0" applyFont="1" applyAlignment="1">
      <alignment horizontal="center" vertical="center"/>
    </xf>
    <xf numFmtId="0" fontId="28" fillId="0" borderId="6" xfId="0" applyFont="1" applyBorder="1" applyAlignment="1">
      <alignment horizontal="center" vertical="center" wrapText="1"/>
    </xf>
    <xf numFmtId="0" fontId="28" fillId="0" borderId="7" xfId="0" applyFont="1" applyBorder="1" applyAlignment="1">
      <alignment horizontal="center" vertical="center" wrapText="1"/>
    </xf>
    <xf numFmtId="0" fontId="27" fillId="0" borderId="8" xfId="0" applyFont="1" applyBorder="1" applyAlignment="1">
      <alignment horizontal="center"/>
    </xf>
    <xf numFmtId="0" fontId="27" fillId="0" borderId="9" xfId="0" applyFont="1" applyBorder="1" applyAlignment="1">
      <alignment horizontal="center"/>
    </xf>
    <xf numFmtId="0" fontId="0" fillId="0" borderId="3" xfId="0" applyBorder="1"/>
    <xf numFmtId="49" fontId="0" fillId="0" borderId="3" xfId="0" applyNumberFormat="1" applyBorder="1" applyAlignment="1">
      <alignment horizontal="center"/>
    </xf>
    <xf numFmtId="0" fontId="0" fillId="0" borderId="1" xfId="0" applyBorder="1"/>
    <xf numFmtId="0" fontId="27" fillId="0" borderId="1" xfId="0" applyFont="1" applyBorder="1" applyAlignment="1">
      <alignment horizontal="center"/>
    </xf>
    <xf numFmtId="0" fontId="29" fillId="0" borderId="0" xfId="0" applyFont="1"/>
    <xf numFmtId="0" fontId="28" fillId="0" borderId="8" xfId="0" applyFont="1" applyBorder="1" applyAlignment="1">
      <alignment horizontal="center" vertical="center" wrapText="1"/>
    </xf>
    <xf numFmtId="0" fontId="28" fillId="0" borderId="10" xfId="0" applyFont="1" applyBorder="1" applyAlignment="1">
      <alignment horizontal="center" vertical="center" wrapText="1"/>
    </xf>
    <xf numFmtId="0" fontId="30" fillId="0" borderId="8" xfId="0" applyFont="1" applyBorder="1" applyAlignment="1">
      <alignment horizontal="center" vertical="top" wrapText="1"/>
    </xf>
    <xf numFmtId="0" fontId="28" fillId="0" borderId="9" xfId="0" applyFont="1" applyBorder="1" applyAlignment="1">
      <alignment horizontal="center" vertical="center" wrapText="1"/>
    </xf>
    <xf numFmtId="0" fontId="0" fillId="0" borderId="3" xfId="0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31" fillId="0" borderId="1" xfId="0" applyFont="1" applyBorder="1" applyAlignment="1">
      <alignment horizontal="center"/>
    </xf>
    <xf numFmtId="0" fontId="0" fillId="0" borderId="0" xfId="0" applyFill="1"/>
    <xf numFmtId="0" fontId="27" fillId="0" borderId="0" xfId="0" applyFont="1" applyFill="1" applyAlignment="1">
      <alignment horizontal="center" vertical="center"/>
    </xf>
    <xf numFmtId="0" fontId="32" fillId="0" borderId="0" xfId="0" applyFont="1" applyFill="1"/>
    <xf numFmtId="0" fontId="33" fillId="0" borderId="8" xfId="0" applyFont="1" applyFill="1" applyBorder="1" applyAlignment="1">
      <alignment horizontal="center" vertical="center" wrapText="1"/>
    </xf>
    <xf numFmtId="0" fontId="33" fillId="0" borderId="10" xfId="0" applyFont="1" applyFill="1" applyBorder="1" applyAlignment="1">
      <alignment horizontal="center" vertical="center" wrapText="1"/>
    </xf>
    <xf numFmtId="0" fontId="28" fillId="0" borderId="8" xfId="0" applyFont="1" applyFill="1" applyBorder="1" applyAlignment="1">
      <alignment horizontal="center" vertical="center" wrapText="1"/>
    </xf>
    <xf numFmtId="0" fontId="28" fillId="0" borderId="10" xfId="0" applyFont="1" applyFill="1" applyBorder="1" applyAlignment="1">
      <alignment horizontal="center" vertical="center" wrapText="1"/>
    </xf>
    <xf numFmtId="0" fontId="27" fillId="0" borderId="11" xfId="0" applyFont="1" applyFill="1" applyBorder="1" applyAlignment="1">
      <alignment horizontal="center" vertical="top" wrapText="1"/>
    </xf>
    <xf numFmtId="0" fontId="27" fillId="0" borderId="12" xfId="0" applyFont="1" applyFill="1" applyBorder="1" applyAlignment="1">
      <alignment horizontal="center" vertical="top" wrapText="1"/>
    </xf>
    <xf numFmtId="0" fontId="27" fillId="0" borderId="11" xfId="0" applyFont="1" applyFill="1" applyBorder="1" applyAlignment="1">
      <alignment horizontal="center" vertical="top"/>
    </xf>
    <xf numFmtId="0" fontId="27" fillId="0" borderId="13" xfId="0" applyFont="1" applyFill="1" applyBorder="1" applyAlignment="1">
      <alignment horizontal="center" vertical="top" wrapText="1"/>
    </xf>
    <xf numFmtId="0" fontId="28" fillId="0" borderId="1" xfId="0" applyFont="1" applyFill="1" applyBorder="1" applyAlignment="1">
      <alignment horizontal="center" vertical="center" wrapText="1"/>
    </xf>
    <xf numFmtId="164" fontId="28" fillId="0" borderId="1" xfId="0" applyNumberFormat="1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vertical="top" wrapText="1"/>
    </xf>
    <xf numFmtId="0" fontId="27" fillId="0" borderId="1" xfId="0" applyFont="1" applyFill="1" applyBorder="1" applyAlignment="1">
      <alignment horizontal="center"/>
    </xf>
    <xf numFmtId="0" fontId="28" fillId="0" borderId="1" xfId="0" applyFont="1" applyFill="1" applyBorder="1" applyAlignment="1">
      <alignment vertical="top" wrapText="1"/>
    </xf>
    <xf numFmtId="0" fontId="27" fillId="0" borderId="1" xfId="0" applyFont="1" applyFill="1" applyBorder="1" applyAlignment="1">
      <alignment vertical="top"/>
    </xf>
    <xf numFmtId="0" fontId="28" fillId="0" borderId="0" xfId="0" applyFont="1" applyFill="1" applyBorder="1" applyAlignment="1">
      <alignment vertical="top" wrapText="1"/>
    </xf>
    <xf numFmtId="0" fontId="27" fillId="0" borderId="0" xfId="0" applyFont="1" applyFill="1" applyBorder="1" applyAlignment="1">
      <alignment horizontal="center"/>
    </xf>
    <xf numFmtId="0" fontId="28" fillId="0" borderId="0" xfId="0" applyFont="1" applyFill="1" applyBorder="1" applyAlignment="1">
      <alignment horizontal="center" vertical="center" wrapText="1"/>
    </xf>
    <xf numFmtId="0" fontId="34" fillId="0" borderId="0" xfId="0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 vertical="top" wrapText="1"/>
    </xf>
    <xf numFmtId="0" fontId="15" fillId="0" borderId="6" xfId="0" applyFont="1" applyBorder="1" applyAlignment="1">
      <alignment vertical="center" wrapText="1"/>
    </xf>
    <xf numFmtId="0" fontId="15" fillId="0" borderId="7" xfId="0" applyFont="1" applyBorder="1" applyAlignment="1">
      <alignment horizontal="center" vertical="center" wrapText="1"/>
    </xf>
    <xf numFmtId="1" fontId="15" fillId="0" borderId="6" xfId="0" applyNumberFormat="1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15" fillId="0" borderId="14" xfId="0" applyFont="1" applyBorder="1" applyAlignment="1">
      <alignment vertical="center" wrapText="1"/>
    </xf>
    <xf numFmtId="0" fontId="15" fillId="0" borderId="15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0" fillId="0" borderId="16" xfId="0" applyFill="1" applyBorder="1"/>
    <xf numFmtId="49" fontId="15" fillId="0" borderId="8" xfId="0" applyNumberFormat="1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1" fontId="15" fillId="0" borderId="8" xfId="0" applyNumberFormat="1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49" fontId="15" fillId="0" borderId="14" xfId="0" applyNumberFormat="1" applyFont="1" applyBorder="1" applyAlignment="1">
      <alignment horizontal="center" vertical="center" wrapText="1"/>
    </xf>
    <xf numFmtId="0" fontId="15" fillId="0" borderId="17" xfId="0" applyFont="1" applyBorder="1" applyAlignment="1">
      <alignment vertical="center" wrapText="1"/>
    </xf>
    <xf numFmtId="49" fontId="15" fillId="0" borderId="17" xfId="0" applyNumberFormat="1" applyFont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 wrapText="1"/>
    </xf>
    <xf numFmtId="0" fontId="0" fillId="0" borderId="8" xfId="0" applyFill="1" applyBorder="1"/>
    <xf numFmtId="0" fontId="35" fillId="0" borderId="9" xfId="0" applyFont="1" applyFill="1" applyBorder="1"/>
    <xf numFmtId="0" fontId="0" fillId="0" borderId="9" xfId="0" applyFill="1" applyBorder="1"/>
    <xf numFmtId="0" fontId="0" fillId="0" borderId="10" xfId="0" applyFill="1" applyBorder="1"/>
    <xf numFmtId="0" fontId="36" fillId="0" borderId="0" xfId="0" applyFont="1" applyFill="1"/>
    <xf numFmtId="0" fontId="13" fillId="0" borderId="0" xfId="0" applyFont="1"/>
    <xf numFmtId="0" fontId="37" fillId="0" borderId="0" xfId="0" applyFont="1" applyAlignment="1">
      <alignment horizontal="center" vertical="top" wrapText="1"/>
    </xf>
    <xf numFmtId="0" fontId="39" fillId="0" borderId="1" xfId="0" applyFont="1" applyBorder="1" applyAlignment="1">
      <alignment horizontal="center" vertical="top" wrapText="1"/>
    </xf>
    <xf numFmtId="0" fontId="39" fillId="0" borderId="1" xfId="0" applyFont="1" applyFill="1" applyBorder="1" applyAlignment="1">
      <alignment horizontal="center" vertical="top" wrapText="1"/>
    </xf>
    <xf numFmtId="0" fontId="39" fillId="0" borderId="1" xfId="0" applyFont="1" applyBorder="1" applyAlignment="1">
      <alignment vertical="top" wrapText="1"/>
    </xf>
    <xf numFmtId="3" fontId="41" fillId="0" borderId="1" xfId="0" applyNumberFormat="1" applyFont="1" applyBorder="1" applyAlignment="1">
      <alignment horizontal="center" vertical="top" wrapText="1"/>
    </xf>
    <xf numFmtId="3" fontId="42" fillId="0" borderId="1" xfId="0" applyNumberFormat="1" applyFont="1" applyFill="1" applyBorder="1" applyAlignment="1">
      <alignment horizontal="center" vertical="top" wrapText="1"/>
    </xf>
    <xf numFmtId="3" fontId="42" fillId="0" borderId="1" xfId="0" applyNumberFormat="1" applyFont="1" applyBorder="1" applyAlignment="1">
      <alignment horizontal="center" vertical="top" wrapText="1"/>
    </xf>
    <xf numFmtId="0" fontId="13" fillId="0" borderId="0" xfId="0" applyFont="1" applyFill="1" applyAlignment="1">
      <alignment horizontal="center" vertical="top" wrapText="1"/>
    </xf>
    <xf numFmtId="0" fontId="13" fillId="0" borderId="0" xfId="0" applyFont="1" applyFill="1" applyAlignment="1">
      <alignment vertical="top" wrapText="1"/>
    </xf>
    <xf numFmtId="3" fontId="13" fillId="0" borderId="0" xfId="0" applyNumberFormat="1" applyFont="1" applyFill="1" applyAlignment="1">
      <alignment horizontal="center" vertical="top" wrapText="1"/>
    </xf>
    <xf numFmtId="3" fontId="13" fillId="0" borderId="0" xfId="0" applyNumberFormat="1" applyFont="1" applyFill="1" applyAlignment="1">
      <alignment horizontal="center"/>
    </xf>
    <xf numFmtId="3" fontId="43" fillId="0" borderId="0" xfId="0" applyNumberFormat="1" applyFont="1" applyFill="1" applyAlignment="1">
      <alignment horizontal="center"/>
    </xf>
    <xf numFmtId="0" fontId="43" fillId="0" borderId="0" xfId="0" applyFont="1" applyFill="1" applyAlignment="1">
      <alignment horizontal="center"/>
    </xf>
    <xf numFmtId="0" fontId="43" fillId="0" borderId="0" xfId="0" applyFont="1" applyFill="1"/>
    <xf numFmtId="0" fontId="43" fillId="0" borderId="0" xfId="0" applyFont="1"/>
    <xf numFmtId="0" fontId="0" fillId="0" borderId="0" xfId="0" applyFont="1"/>
    <xf numFmtId="3" fontId="43" fillId="0" borderId="0" xfId="0" applyNumberFormat="1" applyFont="1"/>
    <xf numFmtId="166" fontId="40" fillId="0" borderId="0" xfId="0" applyNumberFormat="1" applyFont="1"/>
    <xf numFmtId="167" fontId="40" fillId="0" borderId="0" xfId="0" applyNumberFormat="1" applyFont="1" applyAlignment="1">
      <alignment horizontal="center" vertical="center"/>
    </xf>
    <xf numFmtId="167" fontId="13" fillId="0" borderId="0" xfId="0" applyNumberFormat="1" applyFont="1" applyAlignment="1">
      <alignment horizontal="center" vertical="center"/>
    </xf>
    <xf numFmtId="3" fontId="13" fillId="0" borderId="0" xfId="0" applyNumberFormat="1" applyFont="1"/>
    <xf numFmtId="0" fontId="0" fillId="0" borderId="0" xfId="0" applyFont="1" applyFill="1"/>
    <xf numFmtId="166" fontId="40" fillId="0" borderId="0" xfId="0" applyNumberFormat="1" applyFont="1" applyFill="1"/>
    <xf numFmtId="0" fontId="13" fillId="0" borderId="0" xfId="0" applyFont="1" applyFill="1"/>
    <xf numFmtId="0" fontId="13" fillId="0" borderId="1" xfId="0" applyFont="1" applyFill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 vertical="center" wrapText="1"/>
    </xf>
    <xf numFmtId="0" fontId="4" fillId="0" borderId="0" xfId="0" applyFont="1" applyFill="1"/>
    <xf numFmtId="49" fontId="4" fillId="0" borderId="0" xfId="0" applyNumberFormat="1" applyFont="1" applyFill="1"/>
    <xf numFmtId="0" fontId="3" fillId="0" borderId="0" xfId="0" applyFont="1" applyFill="1"/>
    <xf numFmtId="49" fontId="3" fillId="0" borderId="0" xfId="0" applyNumberFormat="1" applyFont="1" applyFill="1"/>
    <xf numFmtId="49" fontId="4" fillId="0" borderId="0" xfId="0" applyNumberFormat="1" applyFont="1" applyFill="1" applyAlignment="1">
      <alignment horizontal="left"/>
    </xf>
    <xf numFmtId="0" fontId="4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14" fontId="8" fillId="0" borderId="3" xfId="0" applyNumberFormat="1" applyFont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13" fillId="0" borderId="1" xfId="0" applyFont="1" applyFill="1" applyBorder="1" applyAlignment="1">
      <alignment horizontal="center" vertical="center" wrapText="1" shrinkToFit="1"/>
    </xf>
    <xf numFmtId="0" fontId="13" fillId="0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/>
    </xf>
    <xf numFmtId="0" fontId="17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 wrapText="1"/>
    </xf>
    <xf numFmtId="0" fontId="14" fillId="0" borderId="1" xfId="0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center" wrapText="1"/>
    </xf>
    <xf numFmtId="0" fontId="5" fillId="0" borderId="0" xfId="0" applyFont="1" applyFill="1" applyAlignment="1">
      <alignment horizont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top" wrapText="1"/>
    </xf>
    <xf numFmtId="14" fontId="8" fillId="0" borderId="1" xfId="0" applyNumberFormat="1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2" fontId="1" fillId="0" borderId="0" xfId="0" applyNumberFormat="1" applyFont="1" applyFill="1" applyAlignment="1">
      <alignment horizontal="center" vertical="center"/>
    </xf>
    <xf numFmtId="0" fontId="20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6" fillId="0" borderId="0" xfId="0" applyFont="1" applyFill="1" applyAlignment="1">
      <alignment horizontal="center" vertical="center"/>
    </xf>
    <xf numFmtId="0" fontId="20" fillId="0" borderId="0" xfId="0" applyFont="1" applyFill="1" applyAlignment="1">
      <alignment horizontal="center"/>
    </xf>
    <xf numFmtId="0" fontId="15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49" fontId="5" fillId="0" borderId="1" xfId="0" applyNumberFormat="1" applyFont="1" applyFill="1" applyBorder="1" applyAlignment="1"/>
    <xf numFmtId="0" fontId="8" fillId="0" borderId="1" xfId="0" applyFont="1" applyBorder="1" applyAlignment="1">
      <alignment horizontal="center"/>
    </xf>
    <xf numFmtId="0" fontId="8" fillId="0" borderId="1" xfId="0" applyFont="1" applyBorder="1" applyAlignment="1"/>
    <xf numFmtId="14" fontId="9" fillId="0" borderId="1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49" fontId="9" fillId="0" borderId="2" xfId="0" applyNumberFormat="1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14" fontId="8" fillId="0" borderId="2" xfId="0" applyNumberFormat="1" applyFont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2" fontId="8" fillId="2" borderId="1" xfId="0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vertical="center" wrapText="1"/>
    </xf>
    <xf numFmtId="2" fontId="9" fillId="2" borderId="2" xfId="0" applyNumberFormat="1" applyFont="1" applyFill="1" applyBorder="1" applyAlignment="1">
      <alignment vertical="center" wrapText="1"/>
    </xf>
    <xf numFmtId="0" fontId="8" fillId="2" borderId="2" xfId="0" applyFont="1" applyFill="1" applyBorder="1" applyAlignment="1">
      <alignment vertical="center"/>
    </xf>
    <xf numFmtId="4" fontId="13" fillId="2" borderId="2" xfId="0" applyNumberFormat="1" applyFont="1" applyFill="1" applyBorder="1" applyAlignment="1">
      <alignment vertical="center"/>
    </xf>
    <xf numFmtId="0" fontId="20" fillId="2" borderId="0" xfId="0" applyFont="1" applyFill="1" applyAlignment="1">
      <alignment horizontal="center" vertical="center"/>
    </xf>
    <xf numFmtId="165" fontId="22" fillId="2" borderId="0" xfId="0" applyNumberFormat="1" applyFont="1" applyFill="1" applyBorder="1" applyAlignment="1">
      <alignment vertical="center"/>
    </xf>
    <xf numFmtId="165" fontId="22" fillId="2" borderId="0" xfId="0" applyNumberFormat="1" applyFont="1" applyFill="1" applyBorder="1" applyAlignment="1">
      <alignment horizontal="right" vertical="center"/>
    </xf>
    <xf numFmtId="0" fontId="8" fillId="3" borderId="1" xfId="0" applyNumberFormat="1" applyFont="1" applyFill="1" applyBorder="1" applyAlignment="1">
      <alignment horizontal="center" vertical="center" wrapText="1"/>
    </xf>
    <xf numFmtId="0" fontId="24" fillId="3" borderId="0" xfId="0" applyNumberFormat="1" applyFont="1" applyFill="1" applyBorder="1"/>
    <xf numFmtId="165" fontId="22" fillId="3" borderId="1" xfId="0" applyNumberFormat="1" applyFont="1" applyFill="1" applyBorder="1" applyAlignment="1">
      <alignment horizontal="right" vertical="center"/>
    </xf>
    <xf numFmtId="165" fontId="20" fillId="2" borderId="0" xfId="0" applyNumberFormat="1" applyFont="1" applyFill="1" applyBorder="1" applyAlignment="1">
      <alignment vertical="center"/>
    </xf>
    <xf numFmtId="2" fontId="13" fillId="3" borderId="1" xfId="0" applyNumberFormat="1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14" fontId="13" fillId="3" borderId="1" xfId="0" applyNumberFormat="1" applyFont="1" applyFill="1" applyBorder="1" applyAlignment="1">
      <alignment horizontal="center" vertical="center" wrapText="1"/>
    </xf>
    <xf numFmtId="49" fontId="13" fillId="3" borderId="1" xfId="0" applyNumberFormat="1" applyFont="1" applyFill="1" applyBorder="1" applyAlignment="1">
      <alignment horizontal="center" vertical="top" wrapText="1"/>
    </xf>
    <xf numFmtId="0" fontId="8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wrapText="1"/>
    </xf>
    <xf numFmtId="0" fontId="14" fillId="3" borderId="1" xfId="0" applyFont="1" applyFill="1" applyBorder="1" applyAlignment="1">
      <alignment horizontal="center" vertical="center"/>
    </xf>
    <xf numFmtId="2" fontId="14" fillId="3" borderId="2" xfId="0" applyNumberFormat="1" applyFont="1" applyFill="1" applyBorder="1" applyAlignment="1">
      <alignment vertical="center" wrapText="1"/>
    </xf>
    <xf numFmtId="0" fontId="15" fillId="3" borderId="1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left" vertical="center"/>
    </xf>
    <xf numFmtId="4" fontId="8" fillId="3" borderId="3" xfId="0" applyNumberFormat="1" applyFont="1" applyFill="1" applyBorder="1" applyAlignment="1">
      <alignment horizontal="center" vertical="center"/>
    </xf>
    <xf numFmtId="4" fontId="13" fillId="3" borderId="3" xfId="0" applyNumberFormat="1" applyFont="1" applyFill="1" applyBorder="1" applyAlignment="1">
      <alignment horizontal="center" vertical="center"/>
    </xf>
    <xf numFmtId="14" fontId="8" fillId="3" borderId="3" xfId="0" applyNumberFormat="1" applyFont="1" applyFill="1" applyBorder="1" applyAlignment="1">
      <alignment horizontal="center" vertical="center"/>
    </xf>
    <xf numFmtId="0" fontId="15" fillId="3" borderId="3" xfId="0" applyFont="1" applyFill="1" applyBorder="1" applyAlignment="1">
      <alignment horizontal="center" vertical="center"/>
    </xf>
    <xf numFmtId="0" fontId="44" fillId="3" borderId="1" xfId="0" applyFont="1" applyFill="1" applyBorder="1"/>
    <xf numFmtId="0" fontId="44" fillId="3" borderId="1" xfId="0" applyFont="1" applyFill="1" applyBorder="1" applyAlignment="1">
      <alignment horizontal="center" vertical="center"/>
    </xf>
    <xf numFmtId="4" fontId="44" fillId="3" borderId="1" xfId="0" applyNumberFormat="1" applyFont="1" applyFill="1" applyBorder="1" applyAlignment="1">
      <alignment vertical="center"/>
    </xf>
    <xf numFmtId="4" fontId="4" fillId="3" borderId="1" xfId="0" applyNumberFormat="1" applyFont="1" applyFill="1" applyBorder="1" applyAlignment="1">
      <alignment horizontal="right" vertical="center"/>
    </xf>
    <xf numFmtId="2" fontId="15" fillId="3" borderId="6" xfId="0" applyNumberFormat="1" applyFont="1" applyFill="1" applyBorder="1" applyAlignment="1">
      <alignment horizontal="center" vertical="center" wrapText="1"/>
    </xf>
    <xf numFmtId="0" fontId="15" fillId="3" borderId="14" xfId="0" applyFont="1" applyFill="1" applyBorder="1" applyAlignment="1">
      <alignment horizontal="center" vertical="center" wrapText="1"/>
    </xf>
    <xf numFmtId="0" fontId="15" fillId="3" borderId="8" xfId="0" applyFont="1" applyFill="1" applyBorder="1" applyAlignment="1">
      <alignment horizontal="center" vertical="center" wrapText="1"/>
    </xf>
    <xf numFmtId="0" fontId="15" fillId="3" borderId="17" xfId="0" applyFont="1" applyFill="1" applyBorder="1" applyAlignment="1">
      <alignment horizontal="center" vertical="center" wrapText="1"/>
    </xf>
    <xf numFmtId="2" fontId="29" fillId="3" borderId="9" xfId="0" applyNumberFormat="1" applyFont="1" applyFill="1" applyBorder="1"/>
    <xf numFmtId="2" fontId="35" fillId="3" borderId="9" xfId="0" applyNumberFormat="1" applyFont="1" applyFill="1" applyBorder="1"/>
    <xf numFmtId="0" fontId="40" fillId="3" borderId="1" xfId="0" applyFont="1" applyFill="1" applyBorder="1" applyAlignment="1">
      <alignment horizontal="center" vertical="top" wrapText="1"/>
    </xf>
    <xf numFmtId="0" fontId="40" fillId="3" borderId="1" xfId="0" applyFont="1" applyFill="1" applyBorder="1" applyAlignment="1">
      <alignment vertical="top" wrapText="1"/>
    </xf>
    <xf numFmtId="3" fontId="40" fillId="3" borderId="1" xfId="0" applyNumberFormat="1" applyFont="1" applyFill="1" applyBorder="1" applyAlignment="1">
      <alignment horizontal="center" vertical="top" wrapText="1"/>
    </xf>
    <xf numFmtId="4" fontId="40" fillId="3" borderId="1" xfId="0" applyNumberFormat="1" applyFont="1" applyFill="1" applyBorder="1" applyAlignment="1">
      <alignment horizontal="center" vertical="top" wrapText="1"/>
    </xf>
    <xf numFmtId="2" fontId="40" fillId="3" borderId="1" xfId="0" applyNumberFormat="1" applyFont="1" applyFill="1" applyBorder="1" applyAlignment="1">
      <alignment horizontal="center" vertical="top" wrapText="1"/>
    </xf>
    <xf numFmtId="0" fontId="13" fillId="3" borderId="0" xfId="0" applyFont="1" applyFill="1" applyAlignment="1">
      <alignment horizontal="center"/>
    </xf>
    <xf numFmtId="0" fontId="8" fillId="3" borderId="5" xfId="0" applyFont="1" applyFill="1" applyBorder="1" applyAlignment="1">
      <alignment horizontal="center" vertical="center" wrapText="1"/>
    </xf>
    <xf numFmtId="0" fontId="8" fillId="3" borderId="19" xfId="0" applyFont="1" applyFill="1" applyBorder="1" applyAlignment="1">
      <alignment horizontal="center" vertical="center" wrapText="1"/>
    </xf>
    <xf numFmtId="0" fontId="8" fillId="3" borderId="20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wrapText="1"/>
    </xf>
    <xf numFmtId="0" fontId="15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" fontId="8" fillId="0" borderId="2" xfId="0" applyNumberFormat="1" applyFont="1" applyBorder="1" applyAlignment="1">
      <alignment horizontal="center" vertical="center"/>
    </xf>
    <xf numFmtId="1" fontId="0" fillId="0" borderId="3" xfId="0" applyNumberFormat="1" applyBorder="1" applyAlignment="1">
      <alignment horizontal="center" vertical="center"/>
    </xf>
    <xf numFmtId="4" fontId="13" fillId="0" borderId="2" xfId="0" applyNumberFormat="1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 wrapText="1"/>
    </xf>
    <xf numFmtId="14" fontId="8" fillId="0" borderId="3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4" fontId="13" fillId="0" borderId="1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1" fontId="15" fillId="0" borderId="1" xfId="0" applyNumberFormat="1" applyFont="1" applyBorder="1" applyAlignment="1">
      <alignment horizontal="center" vertical="center" wrapText="1"/>
    </xf>
    <xf numFmtId="4" fontId="13" fillId="0" borderId="1" xfId="0" applyNumberFormat="1" applyFont="1" applyFill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14" fontId="8" fillId="0" borderId="1" xfId="0" applyNumberFormat="1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 wrapText="1" shrinkToFit="1"/>
    </xf>
    <xf numFmtId="0" fontId="15" fillId="0" borderId="3" xfId="0" applyFont="1" applyBorder="1" applyAlignment="1">
      <alignment horizontal="center" vertical="center" wrapText="1" shrinkToFit="1"/>
    </xf>
    <xf numFmtId="0" fontId="5" fillId="0" borderId="1" xfId="0" applyFont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4" fontId="13" fillId="0" borderId="2" xfId="0" applyNumberFormat="1" applyFont="1" applyBorder="1" applyAlignment="1">
      <alignment horizontal="center" vertical="center"/>
    </xf>
    <xf numFmtId="4" fontId="13" fillId="0" borderId="4" xfId="0" applyNumberFormat="1" applyFont="1" applyBorder="1" applyAlignment="1">
      <alignment horizontal="center" vertical="center"/>
    </xf>
    <xf numFmtId="4" fontId="13" fillId="0" borderId="3" xfId="0" applyNumberFormat="1" applyFont="1" applyBorder="1" applyAlignment="1">
      <alignment horizontal="center" vertical="center"/>
    </xf>
    <xf numFmtId="14" fontId="8" fillId="0" borderId="4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wrapText="1"/>
    </xf>
    <xf numFmtId="0" fontId="15" fillId="0" borderId="1" xfId="0" applyFont="1" applyBorder="1" applyAlignment="1">
      <alignment horizontal="left"/>
    </xf>
    <xf numFmtId="1" fontId="15" fillId="0" borderId="1" xfId="0" applyNumberFormat="1" applyFont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wrapText="1"/>
    </xf>
    <xf numFmtId="0" fontId="13" fillId="0" borderId="1" xfId="0" applyFont="1" applyBorder="1" applyAlignment="1">
      <alignment horizontal="left"/>
    </xf>
    <xf numFmtId="1" fontId="13" fillId="0" borderId="1" xfId="0" applyNumberFormat="1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14" fontId="13" fillId="0" borderId="2" xfId="0" applyNumberFormat="1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1" fontId="8" fillId="0" borderId="4" xfId="0" applyNumberFormat="1" applyFont="1" applyBorder="1" applyAlignment="1">
      <alignment horizontal="center" vertical="center"/>
    </xf>
    <xf numFmtId="1" fontId="8" fillId="0" borderId="3" xfId="0" applyNumberFormat="1" applyFont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Alignment="1"/>
    <xf numFmtId="0" fontId="15" fillId="0" borderId="1" xfId="0" applyFont="1" applyBorder="1" applyAlignment="1">
      <alignment horizontal="left" vertical="center" wrapText="1"/>
    </xf>
    <xf numFmtId="164" fontId="3" fillId="0" borderId="0" xfId="0" applyNumberFormat="1" applyFont="1" applyFill="1" applyAlignment="1"/>
    <xf numFmtId="49" fontId="3" fillId="0" borderId="0" xfId="0" applyNumberFormat="1" applyFont="1" applyFill="1" applyAlignment="1"/>
    <xf numFmtId="0" fontId="3" fillId="0" borderId="0" xfId="0" applyFont="1" applyFill="1" applyAlignment="1"/>
    <xf numFmtId="0" fontId="3" fillId="0" borderId="0" xfId="0" applyFont="1" applyFill="1" applyAlignment="1">
      <alignment horizontal="center" vertical="top"/>
    </xf>
    <xf numFmtId="0" fontId="1" fillId="0" borderId="3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49" fontId="15" fillId="0" borderId="6" xfId="0" applyNumberFormat="1" applyFont="1" applyBorder="1" applyAlignment="1">
      <alignment horizontal="center" vertical="center" wrapText="1" shrinkToFit="1"/>
    </xf>
    <xf numFmtId="0" fontId="0" fillId="0" borderId="14" xfId="0" applyBorder="1" applyAlignment="1">
      <alignment horizontal="center" vertical="center" wrapText="1" shrinkToFit="1"/>
    </xf>
    <xf numFmtId="0" fontId="37" fillId="0" borderId="0" xfId="0" applyFont="1" applyAlignment="1">
      <alignment horizontal="center" vertical="top" wrapText="1"/>
    </xf>
    <xf numFmtId="0" fontId="39" fillId="0" borderId="1" xfId="0" applyFont="1" applyBorder="1" applyAlignment="1">
      <alignment horizontal="center" vertical="top" wrapText="1"/>
    </xf>
    <xf numFmtId="0" fontId="39" fillId="3" borderId="1" xfId="0" applyFont="1" applyFill="1" applyBorder="1" applyAlignment="1">
      <alignment horizontal="center" vertical="top" wrapText="1"/>
    </xf>
    <xf numFmtId="0" fontId="39" fillId="0" borderId="1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16"/>
  <sheetViews>
    <sheetView tabSelected="1" topLeftCell="A157" workbookViewId="0">
      <selection activeCell="B48" sqref="B48:B49"/>
    </sheetView>
  </sheetViews>
  <sheetFormatPr defaultColWidth="9.140625" defaultRowHeight="15" x14ac:dyDescent="0.25"/>
  <cols>
    <col min="1" max="1" width="5.28515625" style="1" customWidth="1"/>
    <col min="2" max="2" width="11.42578125" style="272" customWidth="1"/>
    <col min="3" max="3" width="17.28515625" style="265" customWidth="1"/>
    <col min="4" max="4" width="15.7109375" style="1" customWidth="1"/>
    <col min="5" max="5" width="9.140625" style="2" customWidth="1"/>
    <col min="6" max="6" width="12.85546875" style="2" customWidth="1"/>
    <col min="7" max="7" width="11" style="1" customWidth="1"/>
    <col min="8" max="8" width="15.5703125" style="1" customWidth="1"/>
    <col min="9" max="9" width="11.85546875" style="2" customWidth="1"/>
    <col min="10" max="10" width="14" style="5" customWidth="1"/>
    <col min="11" max="11" width="12.42578125" style="265" customWidth="1"/>
    <col min="12" max="12" width="8.140625" style="1" customWidth="1"/>
    <col min="13" max="13" width="16" style="1" customWidth="1"/>
    <col min="14" max="14" width="15.28515625" style="1" customWidth="1"/>
    <col min="15" max="15" width="15.140625" style="1" customWidth="1"/>
    <col min="16" max="16" width="11.85546875" style="1" customWidth="1"/>
    <col min="17" max="17" width="13.5703125" style="1" customWidth="1"/>
    <col min="18" max="16384" width="9.140625" style="1"/>
  </cols>
  <sheetData>
    <row r="1" spans="1:13" ht="15" customHeight="1" x14ac:dyDescent="0.25">
      <c r="C1" s="263"/>
      <c r="D1" s="47"/>
      <c r="E1" s="48"/>
      <c r="F1" s="48"/>
      <c r="G1" s="47"/>
      <c r="H1" s="435" t="s">
        <v>0</v>
      </c>
      <c r="I1" s="430"/>
      <c r="J1" s="430"/>
      <c r="K1" s="262"/>
      <c r="L1" s="3"/>
    </row>
    <row r="2" spans="1:13" ht="15.75" x14ac:dyDescent="0.25">
      <c r="C2" s="263"/>
      <c r="D2" s="47"/>
      <c r="E2" s="48"/>
      <c r="F2" s="48"/>
      <c r="G2" s="47"/>
      <c r="H2" s="432" t="s">
        <v>300</v>
      </c>
      <c r="I2" s="430"/>
      <c r="J2" s="430"/>
      <c r="K2" s="262"/>
      <c r="L2" s="3"/>
    </row>
    <row r="3" spans="1:13" ht="15.75" x14ac:dyDescent="0.25">
      <c r="C3" s="263"/>
      <c r="D3" s="47"/>
      <c r="E3" s="48"/>
      <c r="F3" s="48"/>
      <c r="G3" s="47"/>
      <c r="H3" s="433" t="s">
        <v>301</v>
      </c>
      <c r="I3" s="430"/>
      <c r="J3" s="430"/>
      <c r="K3" s="262"/>
      <c r="L3" s="3"/>
    </row>
    <row r="4" spans="1:13" ht="15.75" x14ac:dyDescent="0.25">
      <c r="C4" s="263"/>
      <c r="D4" s="47"/>
      <c r="E4" s="48"/>
      <c r="F4" s="48"/>
      <c r="G4" s="47"/>
      <c r="H4" s="434" t="s">
        <v>297</v>
      </c>
      <c r="I4" s="430"/>
      <c r="J4" s="430"/>
      <c r="K4" s="430"/>
      <c r="L4" s="3"/>
    </row>
    <row r="5" spans="1:13" x14ac:dyDescent="0.25">
      <c r="C5" s="263"/>
      <c r="D5" s="47"/>
      <c r="E5" s="48"/>
      <c r="F5" s="48"/>
      <c r="G5" s="47"/>
      <c r="H5" s="47"/>
      <c r="I5" s="48"/>
      <c r="J5" s="49"/>
      <c r="K5" s="263"/>
    </row>
    <row r="6" spans="1:13" ht="15.75" x14ac:dyDescent="0.25">
      <c r="C6" s="266"/>
      <c r="D6" s="238"/>
      <c r="E6" s="243"/>
      <c r="F6" s="4" t="s">
        <v>1</v>
      </c>
      <c r="G6" s="241" t="s">
        <v>2</v>
      </c>
      <c r="H6" s="240"/>
      <c r="I6" s="244"/>
      <c r="J6" s="49"/>
      <c r="K6" s="263"/>
    </row>
    <row r="7" spans="1:13" x14ac:dyDescent="0.25">
      <c r="C7" s="266"/>
      <c r="D7" s="239"/>
      <c r="E7" s="242" t="s">
        <v>3</v>
      </c>
      <c r="F7" s="239"/>
      <c r="G7" s="238"/>
      <c r="H7" s="238"/>
      <c r="I7" s="243"/>
      <c r="J7" s="49"/>
      <c r="K7" s="263"/>
    </row>
    <row r="8" spans="1:13" ht="15.75" x14ac:dyDescent="0.25">
      <c r="C8" s="266"/>
      <c r="D8" s="429" t="s">
        <v>302</v>
      </c>
      <c r="E8" s="430"/>
      <c r="F8" s="430"/>
      <c r="G8" s="430"/>
      <c r="H8" s="430"/>
      <c r="I8" s="430"/>
      <c r="J8" s="49"/>
      <c r="K8" s="263"/>
    </row>
    <row r="9" spans="1:13" ht="15.75" x14ac:dyDescent="0.25">
      <c r="C9" s="263"/>
      <c r="D9" s="47"/>
      <c r="E9" s="48"/>
      <c r="F9" s="6"/>
      <c r="G9" s="47"/>
      <c r="H9" s="47"/>
      <c r="I9" s="48"/>
      <c r="J9" s="49"/>
      <c r="K9" s="263"/>
    </row>
    <row r="10" spans="1:13" ht="15.75" x14ac:dyDescent="0.25">
      <c r="C10" s="263"/>
      <c r="D10" s="47"/>
      <c r="E10" s="48"/>
      <c r="F10" s="6" t="s">
        <v>4</v>
      </c>
      <c r="G10" s="47"/>
      <c r="H10" s="47"/>
      <c r="I10" s="48"/>
      <c r="J10" s="49"/>
      <c r="K10" s="263"/>
    </row>
    <row r="11" spans="1:13" ht="15.75" x14ac:dyDescent="0.25">
      <c r="C11" s="263"/>
      <c r="D11" s="47"/>
      <c r="E11" s="48"/>
      <c r="F11" s="6" t="s">
        <v>5</v>
      </c>
      <c r="G11" s="47"/>
      <c r="H11" s="47"/>
      <c r="I11" s="48"/>
      <c r="J11" s="49"/>
      <c r="K11" s="263"/>
    </row>
    <row r="12" spans="1:13" ht="256.5" x14ac:dyDescent="0.25">
      <c r="A12" s="276" t="s">
        <v>6</v>
      </c>
      <c r="B12" s="276" t="s">
        <v>337</v>
      </c>
      <c r="C12" s="276" t="s">
        <v>7</v>
      </c>
      <c r="D12" s="276" t="s">
        <v>316</v>
      </c>
      <c r="E12" s="276" t="s">
        <v>341</v>
      </c>
      <c r="F12" s="276" t="s">
        <v>194</v>
      </c>
      <c r="G12" s="276" t="s">
        <v>338</v>
      </c>
      <c r="H12" s="276" t="s">
        <v>147</v>
      </c>
      <c r="I12" s="276" t="s">
        <v>8</v>
      </c>
      <c r="J12" s="277" t="s">
        <v>339</v>
      </c>
      <c r="K12" s="276" t="s">
        <v>9</v>
      </c>
      <c r="L12" s="276" t="s">
        <v>340</v>
      </c>
    </row>
    <row r="13" spans="1:13" x14ac:dyDescent="0.25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>
        <v>6</v>
      </c>
      <c r="G13" s="7">
        <v>7</v>
      </c>
      <c r="H13" s="7">
        <v>8</v>
      </c>
      <c r="I13" s="7">
        <v>9</v>
      </c>
      <c r="J13" s="8">
        <v>10</v>
      </c>
      <c r="K13" s="7">
        <v>11</v>
      </c>
      <c r="L13" s="7">
        <v>12</v>
      </c>
    </row>
    <row r="14" spans="1:13" s="9" customFormat="1" ht="15.75" x14ac:dyDescent="0.2">
      <c r="A14" s="367" t="s">
        <v>10</v>
      </c>
      <c r="B14" s="368"/>
      <c r="C14" s="368"/>
      <c r="D14" s="368"/>
      <c r="E14" s="368"/>
      <c r="F14" s="368"/>
      <c r="G14" s="368"/>
      <c r="H14" s="368"/>
      <c r="I14" s="368"/>
      <c r="J14" s="368"/>
      <c r="K14" s="368"/>
      <c r="L14" s="368"/>
    </row>
    <row r="15" spans="1:13" s="9" customFormat="1" ht="54" customHeight="1" x14ac:dyDescent="0.2">
      <c r="A15" s="362">
        <v>1</v>
      </c>
      <c r="B15" s="362" t="s">
        <v>11</v>
      </c>
      <c r="C15" s="351" t="s">
        <v>298</v>
      </c>
      <c r="D15" s="362" t="s">
        <v>12</v>
      </c>
      <c r="E15" s="362" t="s">
        <v>13</v>
      </c>
      <c r="F15" s="369">
        <v>367279.56</v>
      </c>
      <c r="G15" s="362">
        <v>280678.67</v>
      </c>
      <c r="H15" s="369">
        <v>1</v>
      </c>
      <c r="I15" s="364">
        <v>41639</v>
      </c>
      <c r="J15" s="362" t="s">
        <v>303</v>
      </c>
      <c r="K15" s="362" t="s">
        <v>14</v>
      </c>
      <c r="L15" s="362" t="s">
        <v>304</v>
      </c>
      <c r="M15" s="10"/>
    </row>
    <row r="16" spans="1:13" s="9" customFormat="1" ht="48" customHeight="1" x14ac:dyDescent="0.2">
      <c r="A16" s="362"/>
      <c r="B16" s="362"/>
      <c r="C16" s="366"/>
      <c r="D16" s="362"/>
      <c r="E16" s="362"/>
      <c r="F16" s="369"/>
      <c r="G16" s="362"/>
      <c r="H16" s="369"/>
      <c r="I16" s="365"/>
      <c r="J16" s="362"/>
      <c r="K16" s="362"/>
      <c r="L16" s="362"/>
      <c r="M16" s="10"/>
    </row>
    <row r="17" spans="1:19" s="9" customFormat="1" ht="22.5" customHeight="1" x14ac:dyDescent="0.2">
      <c r="A17" s="362">
        <v>2</v>
      </c>
      <c r="B17" s="362" t="s">
        <v>11</v>
      </c>
      <c r="C17" s="362" t="s">
        <v>15</v>
      </c>
      <c r="D17" s="362" t="s">
        <v>16</v>
      </c>
      <c r="E17" s="362" t="s">
        <v>13</v>
      </c>
      <c r="F17" s="369">
        <v>5500</v>
      </c>
      <c r="G17" s="362">
        <v>5500</v>
      </c>
      <c r="H17" s="362">
        <v>1</v>
      </c>
      <c r="I17" s="364">
        <v>41639</v>
      </c>
      <c r="J17" s="362" t="s">
        <v>308</v>
      </c>
      <c r="K17" s="362" t="s">
        <v>14</v>
      </c>
      <c r="L17" s="362" t="s">
        <v>304</v>
      </c>
      <c r="M17" s="10"/>
    </row>
    <row r="18" spans="1:19" s="9" customFormat="1" ht="100.5" customHeight="1" x14ac:dyDescent="0.2">
      <c r="A18" s="362"/>
      <c r="B18" s="362"/>
      <c r="C18" s="362"/>
      <c r="D18" s="362"/>
      <c r="E18" s="362"/>
      <c r="F18" s="369"/>
      <c r="G18" s="362"/>
      <c r="H18" s="362"/>
      <c r="I18" s="365"/>
      <c r="J18" s="362"/>
      <c r="K18" s="362"/>
      <c r="L18" s="362"/>
      <c r="M18" s="10"/>
    </row>
    <row r="19" spans="1:19" s="9" customFormat="1" ht="92.45" customHeight="1" x14ac:dyDescent="0.2">
      <c r="A19" s="12">
        <v>3</v>
      </c>
      <c r="B19" s="248" t="s">
        <v>17</v>
      </c>
      <c r="C19" s="248" t="s">
        <v>43</v>
      </c>
      <c r="D19" s="12" t="s">
        <v>18</v>
      </c>
      <c r="E19" s="12">
        <v>62.4</v>
      </c>
      <c r="F19" s="26">
        <v>353343.12</v>
      </c>
      <c r="G19" s="12">
        <v>0</v>
      </c>
      <c r="H19" s="12">
        <v>353343.12</v>
      </c>
      <c r="I19" s="261">
        <v>44482</v>
      </c>
      <c r="J19" s="79" t="s">
        <v>305</v>
      </c>
      <c r="K19" s="245" t="s">
        <v>14</v>
      </c>
      <c r="L19" s="12"/>
      <c r="M19" s="10"/>
    </row>
    <row r="20" spans="1:19" s="9" customFormat="1" ht="29.25" customHeight="1" x14ac:dyDescent="0.2">
      <c r="A20" s="12"/>
      <c r="B20" s="246" t="s">
        <v>19</v>
      </c>
      <c r="C20" s="248"/>
      <c r="D20" s="12"/>
      <c r="E20" s="12">
        <v>62.4</v>
      </c>
      <c r="F20" s="15">
        <v>726122.68</v>
      </c>
      <c r="G20" s="15">
        <v>286178.67</v>
      </c>
      <c r="H20" s="28">
        <v>353343.12</v>
      </c>
      <c r="I20" s="248"/>
      <c r="J20" s="12"/>
      <c r="K20" s="248"/>
      <c r="L20" s="12"/>
      <c r="M20" s="10"/>
    </row>
    <row r="21" spans="1:19" s="9" customFormat="1" ht="21.75" customHeight="1" x14ac:dyDescent="0.2">
      <c r="A21" s="367" t="s">
        <v>20</v>
      </c>
      <c r="B21" s="367"/>
      <c r="C21" s="367"/>
      <c r="D21" s="367"/>
      <c r="E21" s="367"/>
      <c r="F21" s="367"/>
      <c r="G21" s="367"/>
      <c r="H21" s="367"/>
      <c r="I21" s="367"/>
      <c r="J21" s="367"/>
      <c r="K21" s="367"/>
      <c r="L21" s="367"/>
      <c r="N21" s="16"/>
      <c r="O21" s="17"/>
    </row>
    <row r="22" spans="1:19" s="9" customFormat="1" ht="78" customHeight="1" x14ac:dyDescent="0.2">
      <c r="A22" s="72">
        <v>1</v>
      </c>
      <c r="B22" s="256" t="s">
        <v>21</v>
      </c>
      <c r="C22" s="267" t="s">
        <v>322</v>
      </c>
      <c r="D22" s="61" t="s">
        <v>22</v>
      </c>
      <c r="E22" s="70">
        <v>131.6</v>
      </c>
      <c r="F22" s="317">
        <v>179715.33</v>
      </c>
      <c r="G22" s="317">
        <v>179715.33</v>
      </c>
      <c r="H22" s="318">
        <v>0</v>
      </c>
      <c r="I22" s="319">
        <v>39539</v>
      </c>
      <c r="J22" s="320" t="s">
        <v>23</v>
      </c>
      <c r="K22" s="321" t="s">
        <v>208</v>
      </c>
      <c r="L22" s="322"/>
      <c r="M22" s="10"/>
      <c r="N22" s="22"/>
      <c r="O22" s="22"/>
      <c r="P22" s="22"/>
      <c r="Q22" s="22"/>
      <c r="R22" s="22"/>
      <c r="S22" s="22"/>
    </row>
    <row r="23" spans="1:19" s="9" customFormat="1" ht="26.25" customHeight="1" x14ac:dyDescent="0.2">
      <c r="A23" s="76"/>
      <c r="B23" s="260" t="s">
        <v>24</v>
      </c>
      <c r="C23" s="267"/>
      <c r="D23" s="82"/>
      <c r="E23" s="74">
        <v>131.6</v>
      </c>
      <c r="F23" s="75">
        <v>179715.33</v>
      </c>
      <c r="G23" s="75">
        <v>179715.33</v>
      </c>
      <c r="H23" s="76">
        <v>0</v>
      </c>
      <c r="I23" s="77"/>
      <c r="J23" s="78"/>
      <c r="K23" s="76"/>
      <c r="L23" s="23"/>
      <c r="M23" s="10"/>
      <c r="N23" s="22"/>
      <c r="O23" s="22"/>
      <c r="P23" s="22"/>
      <c r="Q23" s="22"/>
      <c r="R23" s="22"/>
      <c r="S23" s="22"/>
    </row>
    <row r="24" spans="1:19" s="9" customFormat="1" ht="159.75" customHeight="1" x14ac:dyDescent="0.2">
      <c r="A24" s="72">
        <v>1</v>
      </c>
      <c r="B24" s="256" t="s">
        <v>25</v>
      </c>
      <c r="C24" s="267" t="s">
        <v>321</v>
      </c>
      <c r="D24" s="61" t="s">
        <v>26</v>
      </c>
      <c r="E24" s="70">
        <v>626.6</v>
      </c>
      <c r="F24" s="71">
        <v>381582</v>
      </c>
      <c r="G24" s="71">
        <v>381582</v>
      </c>
      <c r="H24" s="72">
        <v>19986</v>
      </c>
      <c r="I24" s="73">
        <v>43427</v>
      </c>
      <c r="J24" s="79" t="s">
        <v>27</v>
      </c>
      <c r="K24" s="245" t="s">
        <v>14</v>
      </c>
      <c r="L24" s="21"/>
      <c r="M24" s="10"/>
      <c r="N24" s="22"/>
      <c r="O24" s="22"/>
      <c r="P24" s="22"/>
      <c r="Q24" s="22"/>
      <c r="R24" s="22"/>
      <c r="S24" s="22"/>
    </row>
    <row r="25" spans="1:19" s="9" customFormat="1" ht="155.25" customHeight="1" x14ac:dyDescent="0.2">
      <c r="A25" s="72">
        <v>2</v>
      </c>
      <c r="B25" s="256" t="s">
        <v>28</v>
      </c>
      <c r="C25" s="267" t="s">
        <v>321</v>
      </c>
      <c r="D25" s="61" t="s">
        <v>29</v>
      </c>
      <c r="E25" s="70">
        <v>66.400000000000006</v>
      </c>
      <c r="F25" s="71">
        <v>212000</v>
      </c>
      <c r="G25" s="71">
        <v>212000</v>
      </c>
      <c r="H25" s="72">
        <v>212000</v>
      </c>
      <c r="I25" s="73">
        <v>43405</v>
      </c>
      <c r="J25" s="79" t="s">
        <v>30</v>
      </c>
      <c r="K25" s="245" t="s">
        <v>14</v>
      </c>
      <c r="L25" s="21"/>
      <c r="M25" s="10"/>
      <c r="N25" s="22"/>
      <c r="O25" s="22"/>
      <c r="P25" s="22"/>
      <c r="Q25" s="22"/>
      <c r="R25" s="22"/>
      <c r="S25" s="22"/>
    </row>
    <row r="26" spans="1:19" s="9" customFormat="1" ht="159.75" customHeight="1" x14ac:dyDescent="0.2">
      <c r="A26" s="72">
        <v>3</v>
      </c>
      <c r="B26" s="256" t="s">
        <v>31</v>
      </c>
      <c r="C26" s="267" t="s">
        <v>32</v>
      </c>
      <c r="D26" s="61" t="s">
        <v>33</v>
      </c>
      <c r="E26" s="70">
        <v>135.19999999999999</v>
      </c>
      <c r="F26" s="71">
        <v>330797.34999999998</v>
      </c>
      <c r="G26" s="71">
        <v>157599.54999999999</v>
      </c>
      <c r="H26" s="72">
        <v>4421</v>
      </c>
      <c r="I26" s="73">
        <v>43427</v>
      </c>
      <c r="J26" s="79" t="s">
        <v>27</v>
      </c>
      <c r="K26" s="245" t="s">
        <v>14</v>
      </c>
      <c r="L26" s="21"/>
      <c r="M26" s="10"/>
      <c r="N26" s="22"/>
      <c r="O26" s="22"/>
      <c r="P26" s="22"/>
      <c r="Q26" s="22"/>
      <c r="R26" s="22"/>
      <c r="S26" s="22"/>
    </row>
    <row r="27" spans="1:19" s="9" customFormat="1" ht="154.5" customHeight="1" x14ac:dyDescent="0.2">
      <c r="A27" s="72">
        <v>4</v>
      </c>
      <c r="B27" s="256" t="s">
        <v>34</v>
      </c>
      <c r="C27" s="267" t="s">
        <v>35</v>
      </c>
      <c r="D27" s="61" t="s">
        <v>36</v>
      </c>
      <c r="E27" s="70">
        <v>19.100000000000001</v>
      </c>
      <c r="F27" s="71">
        <v>9749</v>
      </c>
      <c r="G27" s="71">
        <v>9749</v>
      </c>
      <c r="H27" s="72">
        <v>9749</v>
      </c>
      <c r="I27" s="73">
        <v>44116</v>
      </c>
      <c r="J27" s="79" t="s">
        <v>27</v>
      </c>
      <c r="K27" s="245" t="s">
        <v>14</v>
      </c>
      <c r="L27" s="21"/>
      <c r="M27" s="10"/>
      <c r="N27" s="22"/>
      <c r="O27" s="22"/>
      <c r="P27" s="22"/>
      <c r="Q27" s="22"/>
      <c r="R27" s="22"/>
      <c r="S27" s="22"/>
    </row>
    <row r="28" spans="1:19" s="9" customFormat="1" ht="161.25" customHeight="1" x14ac:dyDescent="0.2">
      <c r="A28" s="72">
        <v>5</v>
      </c>
      <c r="B28" s="256" t="s">
        <v>333</v>
      </c>
      <c r="C28" s="267" t="s">
        <v>37</v>
      </c>
      <c r="D28" s="61" t="s">
        <v>38</v>
      </c>
      <c r="E28" s="70">
        <v>295.8</v>
      </c>
      <c r="F28" s="71">
        <v>260597</v>
      </c>
      <c r="G28" s="71">
        <v>0</v>
      </c>
      <c r="H28" s="72">
        <v>260597</v>
      </c>
      <c r="I28" s="73">
        <v>44116</v>
      </c>
      <c r="J28" s="79" t="s">
        <v>27</v>
      </c>
      <c r="K28" s="245" t="s">
        <v>14</v>
      </c>
      <c r="L28" s="21"/>
      <c r="M28" s="10"/>
      <c r="N28" s="22"/>
      <c r="O28" s="22"/>
      <c r="P28" s="22"/>
      <c r="Q28" s="22"/>
      <c r="R28" s="22"/>
      <c r="S28" s="22"/>
    </row>
    <row r="29" spans="1:19" s="9" customFormat="1" ht="99" customHeight="1" x14ac:dyDescent="0.2">
      <c r="A29" s="72">
        <v>6</v>
      </c>
      <c r="B29" s="256" t="s">
        <v>332</v>
      </c>
      <c r="C29" s="267" t="s">
        <v>39</v>
      </c>
      <c r="D29" s="61" t="s">
        <v>40</v>
      </c>
      <c r="E29" s="70">
        <v>76.099999999999994</v>
      </c>
      <c r="F29" s="71">
        <v>506202.74</v>
      </c>
      <c r="G29" s="71">
        <v>0</v>
      </c>
      <c r="H29" s="72">
        <v>506202.74</v>
      </c>
      <c r="I29" s="73">
        <v>44482</v>
      </c>
      <c r="J29" s="79" t="s">
        <v>305</v>
      </c>
      <c r="K29" s="245" t="s">
        <v>14</v>
      </c>
      <c r="L29" s="21"/>
      <c r="M29" s="10"/>
      <c r="N29" s="22"/>
      <c r="O29" s="22"/>
      <c r="P29" s="22"/>
      <c r="Q29" s="22"/>
      <c r="R29" s="22"/>
      <c r="S29" s="22"/>
    </row>
    <row r="30" spans="1:19" s="9" customFormat="1" ht="26.25" customHeight="1" x14ac:dyDescent="0.2">
      <c r="A30" s="76"/>
      <c r="B30" s="260" t="s">
        <v>19</v>
      </c>
      <c r="C30" s="260"/>
      <c r="D30" s="33"/>
      <c r="E30" s="74">
        <v>1219.2</v>
      </c>
      <c r="F30" s="75">
        <v>1700928.09</v>
      </c>
      <c r="G30" s="75">
        <v>760930.55</v>
      </c>
      <c r="H30" s="323">
        <f>SUM(H24:H29)</f>
        <v>1012955.74</v>
      </c>
      <c r="I30" s="77"/>
      <c r="J30" s="78"/>
      <c r="K30" s="76"/>
      <c r="L30" s="23"/>
      <c r="M30" s="10"/>
      <c r="N30" s="22"/>
      <c r="O30" s="22"/>
      <c r="P30" s="22"/>
      <c r="Q30" s="22"/>
      <c r="R30" s="22"/>
      <c r="S30" s="22"/>
    </row>
    <row r="31" spans="1:19" s="9" customFormat="1" ht="12.75" x14ac:dyDescent="0.2">
      <c r="A31" s="80"/>
      <c r="B31" s="273" t="s">
        <v>41</v>
      </c>
      <c r="C31" s="268"/>
      <c r="D31" s="80"/>
      <c r="E31" s="74">
        <f>E23+E30</f>
        <v>1350.8</v>
      </c>
      <c r="F31" s="74">
        <f>F23+F30</f>
        <v>1880643.4200000002</v>
      </c>
      <c r="G31" s="74">
        <f>G23+G30</f>
        <v>940645.88</v>
      </c>
      <c r="H31" s="74">
        <f>H23+H30</f>
        <v>1012955.74</v>
      </c>
      <c r="I31" s="257"/>
      <c r="J31" s="81"/>
      <c r="K31" s="256"/>
      <c r="L31" s="24"/>
      <c r="N31" s="25"/>
    </row>
    <row r="32" spans="1:19" s="9" customFormat="1" ht="15.75" x14ac:dyDescent="0.2">
      <c r="A32" s="370" t="s">
        <v>42</v>
      </c>
      <c r="B32" s="370"/>
      <c r="C32" s="370"/>
      <c r="D32" s="370"/>
      <c r="E32" s="370"/>
      <c r="F32" s="370"/>
      <c r="G32" s="370"/>
      <c r="H32" s="370"/>
      <c r="I32" s="370"/>
      <c r="J32" s="370"/>
      <c r="K32" s="370"/>
      <c r="L32" s="370"/>
      <c r="M32" s="10"/>
    </row>
    <row r="33" spans="1:13" s="9" customFormat="1" ht="144" customHeight="1" x14ac:dyDescent="0.2">
      <c r="A33" s="12">
        <v>1</v>
      </c>
      <c r="B33" s="248" t="s">
        <v>307</v>
      </c>
      <c r="C33" s="248" t="s">
        <v>43</v>
      </c>
      <c r="D33" s="12" t="s">
        <v>13</v>
      </c>
      <c r="E33" s="12">
        <v>1.478</v>
      </c>
      <c r="F33" s="86">
        <v>3577696.36</v>
      </c>
      <c r="G33" s="12">
        <v>0</v>
      </c>
      <c r="H33" s="86"/>
      <c r="I33" s="258">
        <v>41548</v>
      </c>
      <c r="J33" s="12" t="s">
        <v>311</v>
      </c>
      <c r="K33" s="256" t="s">
        <v>14</v>
      </c>
      <c r="L33" s="12"/>
      <c r="M33" s="10"/>
    </row>
    <row r="34" spans="1:13" s="9" customFormat="1" ht="150.75" customHeight="1" x14ac:dyDescent="0.2">
      <c r="A34" s="12">
        <v>2</v>
      </c>
      <c r="B34" s="248" t="s">
        <v>307</v>
      </c>
      <c r="C34" s="248" t="s">
        <v>45</v>
      </c>
      <c r="D34" s="12" t="s">
        <v>13</v>
      </c>
      <c r="E34" s="12">
        <v>0.19</v>
      </c>
      <c r="F34" s="86">
        <v>602692.99</v>
      </c>
      <c r="G34" s="12">
        <v>0</v>
      </c>
      <c r="H34" s="86"/>
      <c r="I34" s="258">
        <v>41548</v>
      </c>
      <c r="J34" s="12" t="s">
        <v>311</v>
      </c>
      <c r="K34" s="245" t="s">
        <v>14</v>
      </c>
      <c r="L34" s="12"/>
      <c r="M34" s="10"/>
    </row>
    <row r="35" spans="1:13" s="9" customFormat="1" ht="140.25" x14ac:dyDescent="0.2">
      <c r="A35" s="12">
        <v>3</v>
      </c>
      <c r="B35" s="248" t="s">
        <v>307</v>
      </c>
      <c r="C35" s="248" t="s">
        <v>46</v>
      </c>
      <c r="D35" s="12" t="s">
        <v>13</v>
      </c>
      <c r="E35" s="12">
        <v>1.3</v>
      </c>
      <c r="F35" s="86">
        <v>3577696.36</v>
      </c>
      <c r="G35" s="12">
        <v>0</v>
      </c>
      <c r="H35" s="86"/>
      <c r="I35" s="258">
        <v>41548</v>
      </c>
      <c r="J35" s="12" t="s">
        <v>311</v>
      </c>
      <c r="K35" s="248" t="s">
        <v>14</v>
      </c>
      <c r="L35" s="12"/>
      <c r="M35" s="10"/>
    </row>
    <row r="36" spans="1:13" s="9" customFormat="1" ht="136.5" customHeight="1" x14ac:dyDescent="0.2">
      <c r="A36" s="12">
        <v>4</v>
      </c>
      <c r="B36" s="248" t="s">
        <v>307</v>
      </c>
      <c r="C36" s="248" t="s">
        <v>47</v>
      </c>
      <c r="D36" s="12" t="s">
        <v>13</v>
      </c>
      <c r="E36" s="12">
        <v>0.89</v>
      </c>
      <c r="F36" s="86">
        <v>602692.99</v>
      </c>
      <c r="G36" s="12">
        <v>0</v>
      </c>
      <c r="H36" s="86"/>
      <c r="I36" s="258">
        <v>41548</v>
      </c>
      <c r="J36" s="12" t="s">
        <v>60</v>
      </c>
      <c r="K36" s="248" t="s">
        <v>14</v>
      </c>
      <c r="L36" s="12"/>
      <c r="M36" s="10"/>
    </row>
    <row r="37" spans="1:13" s="9" customFormat="1" ht="140.25" x14ac:dyDescent="0.2">
      <c r="A37" s="12">
        <v>5</v>
      </c>
      <c r="B37" s="248" t="s">
        <v>307</v>
      </c>
      <c r="C37" s="248" t="s">
        <v>48</v>
      </c>
      <c r="D37" s="12" t="s">
        <v>13</v>
      </c>
      <c r="E37" s="12" t="s">
        <v>13</v>
      </c>
      <c r="F37" s="26">
        <v>1190203.83</v>
      </c>
      <c r="G37" s="12">
        <v>899876.04</v>
      </c>
      <c r="H37" s="12"/>
      <c r="I37" s="258">
        <v>41639</v>
      </c>
      <c r="J37" s="27" t="s">
        <v>334</v>
      </c>
      <c r="K37" s="248" t="s">
        <v>49</v>
      </c>
      <c r="L37" s="12"/>
      <c r="M37" s="10"/>
    </row>
    <row r="38" spans="1:13" s="9" customFormat="1" ht="150" customHeight="1" x14ac:dyDescent="0.2">
      <c r="A38" s="248">
        <v>6</v>
      </c>
      <c r="B38" s="248" t="s">
        <v>307</v>
      </c>
      <c r="C38" s="248" t="s">
        <v>50</v>
      </c>
      <c r="D38" s="248"/>
      <c r="E38" s="248">
        <v>0.17699999999999999</v>
      </c>
      <c r="F38" s="256">
        <v>724116.88</v>
      </c>
      <c r="G38" s="248" t="s">
        <v>13</v>
      </c>
      <c r="H38" s="256"/>
      <c r="I38" s="258">
        <v>41420</v>
      </c>
      <c r="J38" s="248" t="s">
        <v>309</v>
      </c>
      <c r="K38" s="248" t="s">
        <v>14</v>
      </c>
      <c r="L38" s="248"/>
      <c r="M38" s="10"/>
    </row>
    <row r="39" spans="1:13" s="9" customFormat="1" ht="140.25" x14ac:dyDescent="0.2">
      <c r="A39" s="12">
        <v>7</v>
      </c>
      <c r="B39" s="248" t="s">
        <v>307</v>
      </c>
      <c r="C39" s="248" t="s">
        <v>51</v>
      </c>
      <c r="D39" s="12" t="s">
        <v>52</v>
      </c>
      <c r="E39" s="12">
        <v>0.48499999999999999</v>
      </c>
      <c r="F39" s="236">
        <v>724116.88</v>
      </c>
      <c r="G39" s="12" t="s">
        <v>13</v>
      </c>
      <c r="H39" s="236"/>
      <c r="I39" s="258">
        <v>41420</v>
      </c>
      <c r="J39" s="12" t="s">
        <v>310</v>
      </c>
      <c r="K39" s="248" t="s">
        <v>14</v>
      </c>
      <c r="L39" s="12"/>
      <c r="M39" s="10"/>
    </row>
    <row r="40" spans="1:13" s="9" customFormat="1" ht="12.75" customHeight="1" x14ac:dyDescent="0.2">
      <c r="A40" s="362">
        <v>8</v>
      </c>
      <c r="B40" s="351" t="s">
        <v>307</v>
      </c>
      <c r="C40" s="362" t="s">
        <v>45</v>
      </c>
      <c r="D40" s="362" t="s">
        <v>13</v>
      </c>
      <c r="E40" s="362">
        <v>0.90300000000000002</v>
      </c>
      <c r="F40" s="363">
        <v>3695234.42</v>
      </c>
      <c r="G40" s="362" t="s">
        <v>13</v>
      </c>
      <c r="H40" s="363"/>
      <c r="I40" s="364">
        <v>41785</v>
      </c>
      <c r="J40" s="351" t="s">
        <v>306</v>
      </c>
      <c r="K40" s="362" t="s">
        <v>53</v>
      </c>
      <c r="L40" s="362"/>
      <c r="M40" s="10"/>
    </row>
    <row r="41" spans="1:13" s="9" customFormat="1" ht="157.5" customHeight="1" x14ac:dyDescent="0.2">
      <c r="A41" s="362"/>
      <c r="B41" s="352"/>
      <c r="C41" s="362"/>
      <c r="D41" s="362"/>
      <c r="E41" s="362"/>
      <c r="F41" s="363"/>
      <c r="G41" s="362"/>
      <c r="H41" s="363"/>
      <c r="I41" s="365"/>
      <c r="J41" s="352"/>
      <c r="K41" s="362"/>
      <c r="L41" s="362"/>
      <c r="M41" s="10"/>
    </row>
    <row r="42" spans="1:13" s="9" customFormat="1" ht="12.75" x14ac:dyDescent="0.2">
      <c r="A42" s="362">
        <v>9</v>
      </c>
      <c r="B42" s="351" t="s">
        <v>307</v>
      </c>
      <c r="C42" s="362" t="s">
        <v>54</v>
      </c>
      <c r="D42" s="362" t="s">
        <v>13</v>
      </c>
      <c r="E42" s="362">
        <v>1.194</v>
      </c>
      <c r="F42" s="363">
        <v>5142453.74</v>
      </c>
      <c r="G42" s="362" t="s">
        <v>13</v>
      </c>
      <c r="H42" s="363"/>
      <c r="I42" s="364">
        <v>41785</v>
      </c>
      <c r="J42" s="351" t="s">
        <v>312</v>
      </c>
      <c r="K42" s="362" t="s">
        <v>14</v>
      </c>
      <c r="L42" s="362"/>
      <c r="M42" s="10"/>
    </row>
    <row r="43" spans="1:13" s="9" customFormat="1" ht="143.25" customHeight="1" x14ac:dyDescent="0.2">
      <c r="A43" s="362"/>
      <c r="B43" s="352"/>
      <c r="C43" s="362"/>
      <c r="D43" s="362"/>
      <c r="E43" s="362"/>
      <c r="F43" s="363"/>
      <c r="G43" s="362"/>
      <c r="H43" s="363"/>
      <c r="I43" s="365"/>
      <c r="J43" s="366"/>
      <c r="K43" s="362"/>
      <c r="L43" s="362"/>
      <c r="M43" s="10"/>
    </row>
    <row r="44" spans="1:13" s="9" customFormat="1" ht="12.75" x14ac:dyDescent="0.2">
      <c r="A44" s="362">
        <v>10</v>
      </c>
      <c r="B44" s="351" t="s">
        <v>307</v>
      </c>
      <c r="C44" s="362" t="s">
        <v>48</v>
      </c>
      <c r="D44" s="362" t="s">
        <v>12</v>
      </c>
      <c r="E44" s="362">
        <v>1.3896999999999999</v>
      </c>
      <c r="F44" s="363">
        <v>4974412.0199999996</v>
      </c>
      <c r="G44" s="362" t="s">
        <v>13</v>
      </c>
      <c r="H44" s="363"/>
      <c r="I44" s="364">
        <v>41785</v>
      </c>
      <c r="J44" s="351" t="s">
        <v>312</v>
      </c>
      <c r="K44" s="362" t="s">
        <v>14</v>
      </c>
      <c r="L44" s="362"/>
      <c r="M44" s="10"/>
    </row>
    <row r="45" spans="1:13" s="9" customFormat="1" ht="143.25" customHeight="1" x14ac:dyDescent="0.2">
      <c r="A45" s="362"/>
      <c r="B45" s="352"/>
      <c r="C45" s="362"/>
      <c r="D45" s="362"/>
      <c r="E45" s="362"/>
      <c r="F45" s="363"/>
      <c r="G45" s="362"/>
      <c r="H45" s="363"/>
      <c r="I45" s="365"/>
      <c r="J45" s="366"/>
      <c r="K45" s="362"/>
      <c r="L45" s="362"/>
      <c r="M45" s="10"/>
    </row>
    <row r="46" spans="1:13" s="9" customFormat="1" ht="12.75" customHeight="1" x14ac:dyDescent="0.2">
      <c r="A46" s="362">
        <v>11</v>
      </c>
      <c r="B46" s="351" t="s">
        <v>350</v>
      </c>
      <c r="C46" s="371" t="s">
        <v>55</v>
      </c>
      <c r="D46" s="362"/>
      <c r="E46" s="362">
        <v>3.7</v>
      </c>
      <c r="F46" s="363">
        <v>17692317.510000002</v>
      </c>
      <c r="G46" s="362"/>
      <c r="H46" s="363"/>
      <c r="I46" s="372">
        <v>43710</v>
      </c>
      <c r="J46" s="351" t="s">
        <v>313</v>
      </c>
      <c r="K46" s="362" t="s">
        <v>56</v>
      </c>
      <c r="L46" s="362"/>
      <c r="M46" s="10"/>
    </row>
    <row r="47" spans="1:13" s="9" customFormat="1" ht="150.75" customHeight="1" x14ac:dyDescent="0.2">
      <c r="A47" s="362"/>
      <c r="B47" s="366"/>
      <c r="C47" s="371"/>
      <c r="D47" s="362"/>
      <c r="E47" s="362"/>
      <c r="F47" s="363"/>
      <c r="G47" s="362"/>
      <c r="H47" s="363"/>
      <c r="I47" s="372"/>
      <c r="J47" s="352"/>
      <c r="K47" s="362"/>
      <c r="L47" s="362"/>
      <c r="M47" s="10"/>
    </row>
    <row r="48" spans="1:13" s="9" customFormat="1" ht="12.75" customHeight="1" x14ac:dyDescent="0.2">
      <c r="A48" s="362">
        <v>12</v>
      </c>
      <c r="B48" s="351" t="s">
        <v>307</v>
      </c>
      <c r="C48" s="371" t="s">
        <v>323</v>
      </c>
      <c r="D48" s="362"/>
      <c r="E48" s="362">
        <v>0.745</v>
      </c>
      <c r="F48" s="363">
        <v>8803745.8599999994</v>
      </c>
      <c r="G48" s="362"/>
      <c r="H48" s="363"/>
      <c r="I48" s="372">
        <v>43710</v>
      </c>
      <c r="J48" s="351" t="s">
        <v>44</v>
      </c>
      <c r="K48" s="362" t="s">
        <v>57</v>
      </c>
      <c r="L48" s="362"/>
      <c r="M48" s="10"/>
    </row>
    <row r="49" spans="1:14" s="9" customFormat="1" ht="138" customHeight="1" x14ac:dyDescent="0.2">
      <c r="A49" s="362"/>
      <c r="B49" s="366"/>
      <c r="C49" s="371"/>
      <c r="D49" s="362"/>
      <c r="E49" s="362"/>
      <c r="F49" s="363"/>
      <c r="G49" s="362"/>
      <c r="H49" s="363"/>
      <c r="I49" s="372"/>
      <c r="J49" s="352"/>
      <c r="K49" s="362"/>
      <c r="L49" s="362"/>
      <c r="M49" s="10"/>
    </row>
    <row r="50" spans="1:14" s="9" customFormat="1" ht="12.75" x14ac:dyDescent="0.2">
      <c r="A50" s="362">
        <v>13</v>
      </c>
      <c r="B50" s="362" t="s">
        <v>58</v>
      </c>
      <c r="C50" s="371" t="s">
        <v>59</v>
      </c>
      <c r="D50" s="362"/>
      <c r="E50" s="362">
        <v>1.08</v>
      </c>
      <c r="F50" s="363">
        <v>2770329</v>
      </c>
      <c r="G50" s="362"/>
      <c r="H50" s="363"/>
      <c r="I50" s="372">
        <v>43710</v>
      </c>
      <c r="J50" s="351" t="s">
        <v>195</v>
      </c>
      <c r="K50" s="362" t="s">
        <v>57</v>
      </c>
      <c r="L50" s="362"/>
      <c r="M50" s="10"/>
    </row>
    <row r="51" spans="1:14" s="9" customFormat="1" ht="157.5" customHeight="1" x14ac:dyDescent="0.2">
      <c r="A51" s="362"/>
      <c r="B51" s="362"/>
      <c r="C51" s="371"/>
      <c r="D51" s="362"/>
      <c r="E51" s="362"/>
      <c r="F51" s="363"/>
      <c r="G51" s="362"/>
      <c r="H51" s="363"/>
      <c r="I51" s="372"/>
      <c r="J51" s="366"/>
      <c r="K51" s="362"/>
      <c r="L51" s="362"/>
      <c r="M51" s="10"/>
    </row>
    <row r="52" spans="1:14" s="9" customFormat="1" ht="12.75" x14ac:dyDescent="0.2">
      <c r="A52" s="362">
        <v>14</v>
      </c>
      <c r="B52" s="362" t="s">
        <v>61</v>
      </c>
      <c r="C52" s="371" t="s">
        <v>62</v>
      </c>
      <c r="D52" s="362"/>
      <c r="E52" s="362">
        <v>0.75</v>
      </c>
      <c r="F52" s="363">
        <v>4623437.63</v>
      </c>
      <c r="G52" s="362"/>
      <c r="H52" s="363"/>
      <c r="I52" s="372">
        <v>43710</v>
      </c>
      <c r="J52" s="351" t="s">
        <v>60</v>
      </c>
      <c r="K52" s="362" t="s">
        <v>57</v>
      </c>
      <c r="L52" s="362"/>
      <c r="M52" s="10"/>
    </row>
    <row r="53" spans="1:14" s="9" customFormat="1" ht="129" customHeight="1" x14ac:dyDescent="0.2">
      <c r="A53" s="362"/>
      <c r="B53" s="362"/>
      <c r="C53" s="371"/>
      <c r="D53" s="362"/>
      <c r="E53" s="362"/>
      <c r="F53" s="363"/>
      <c r="G53" s="362"/>
      <c r="H53" s="363"/>
      <c r="I53" s="362"/>
      <c r="J53" s="366"/>
      <c r="K53" s="362"/>
      <c r="L53" s="362"/>
      <c r="M53" s="10"/>
    </row>
    <row r="54" spans="1:14" s="9" customFormat="1" ht="12.75" x14ac:dyDescent="0.2">
      <c r="A54" s="362">
        <v>15</v>
      </c>
      <c r="B54" s="362" t="s">
        <v>61</v>
      </c>
      <c r="C54" s="371" t="s">
        <v>63</v>
      </c>
      <c r="D54" s="362"/>
      <c r="E54" s="362">
        <v>0.4</v>
      </c>
      <c r="F54" s="363">
        <v>2466636.9500000002</v>
      </c>
      <c r="G54" s="362"/>
      <c r="H54" s="363"/>
      <c r="I54" s="372">
        <v>43710</v>
      </c>
      <c r="J54" s="351" t="s">
        <v>60</v>
      </c>
      <c r="K54" s="362" t="s">
        <v>57</v>
      </c>
      <c r="L54" s="362"/>
      <c r="M54" s="10"/>
    </row>
    <row r="55" spans="1:14" s="9" customFormat="1" ht="114" customHeight="1" x14ac:dyDescent="0.2">
      <c r="A55" s="362"/>
      <c r="B55" s="362"/>
      <c r="C55" s="371"/>
      <c r="D55" s="362"/>
      <c r="E55" s="362"/>
      <c r="F55" s="363"/>
      <c r="G55" s="362"/>
      <c r="H55" s="363"/>
      <c r="I55" s="362"/>
      <c r="J55" s="366"/>
      <c r="K55" s="362"/>
      <c r="L55" s="362"/>
      <c r="M55" s="10"/>
    </row>
    <row r="56" spans="1:14" s="9" customFormat="1" ht="21.75" customHeight="1" x14ac:dyDescent="0.2">
      <c r="A56" s="298"/>
      <c r="B56" s="296" t="s">
        <v>19</v>
      </c>
      <c r="C56" s="297"/>
      <c r="D56" s="296"/>
      <c r="E56" s="296"/>
      <c r="F56" s="324">
        <f>SUM(F33:F55)</f>
        <v>61167783.420000009</v>
      </c>
      <c r="G56" s="296">
        <v>899876.04</v>
      </c>
      <c r="H56" s="296"/>
      <c r="I56" s="299"/>
      <c r="J56" s="298"/>
      <c r="K56" s="298"/>
      <c r="L56" s="298"/>
      <c r="M56" s="10"/>
    </row>
    <row r="57" spans="1:14" s="9" customFormat="1" ht="15.75" customHeight="1" x14ac:dyDescent="0.2">
      <c r="A57" s="374" t="s">
        <v>64</v>
      </c>
      <c r="B57" s="375"/>
      <c r="C57" s="375"/>
      <c r="D57" s="375"/>
      <c r="E57" s="375"/>
      <c r="F57" s="375"/>
      <c r="G57" s="375"/>
      <c r="H57" s="375"/>
      <c r="I57" s="375"/>
      <c r="J57" s="375"/>
      <c r="K57" s="375"/>
      <c r="L57" s="376"/>
      <c r="M57" s="10"/>
    </row>
    <row r="58" spans="1:14" s="9" customFormat="1" ht="76.5" x14ac:dyDescent="0.2">
      <c r="A58" s="18">
        <v>1</v>
      </c>
      <c r="B58" s="256" t="s">
        <v>65</v>
      </c>
      <c r="C58" s="256" t="s">
        <v>66</v>
      </c>
      <c r="D58" s="87" t="s">
        <v>67</v>
      </c>
      <c r="E58" s="72">
        <v>357.5</v>
      </c>
      <c r="F58" s="70">
        <v>2102350.25</v>
      </c>
      <c r="G58" s="70">
        <v>0</v>
      </c>
      <c r="H58" s="72">
        <v>2102350.25</v>
      </c>
      <c r="I58" s="73">
        <v>44482</v>
      </c>
      <c r="J58" s="79" t="s">
        <v>314</v>
      </c>
      <c r="K58" s="245" t="s">
        <v>14</v>
      </c>
      <c r="L58" s="24"/>
      <c r="M58" s="10"/>
    </row>
    <row r="59" spans="1:14" s="9" customFormat="1" ht="12.75" x14ac:dyDescent="0.2">
      <c r="A59" s="20"/>
      <c r="B59" s="19" t="s">
        <v>68</v>
      </c>
      <c r="C59" s="19"/>
      <c r="D59" s="80"/>
      <c r="E59" s="75">
        <v>357.5</v>
      </c>
      <c r="F59" s="75">
        <v>2102350.25</v>
      </c>
      <c r="G59" s="75"/>
      <c r="H59" s="75">
        <v>2102350.25</v>
      </c>
      <c r="I59" s="29"/>
      <c r="J59" s="14"/>
      <c r="K59" s="19"/>
      <c r="L59" s="24"/>
      <c r="M59" s="10"/>
    </row>
    <row r="60" spans="1:14" s="9" customFormat="1" ht="15.75" customHeight="1" x14ac:dyDescent="0.2">
      <c r="A60" s="374" t="s">
        <v>69</v>
      </c>
      <c r="B60" s="375"/>
      <c r="C60" s="375"/>
      <c r="D60" s="375"/>
      <c r="E60" s="375"/>
      <c r="F60" s="375"/>
      <c r="G60" s="375"/>
      <c r="H60" s="375"/>
      <c r="I60" s="375"/>
      <c r="J60" s="375"/>
      <c r="K60" s="375"/>
      <c r="L60" s="376"/>
      <c r="M60" s="10"/>
    </row>
    <row r="61" spans="1:14" s="9" customFormat="1" ht="270.75" x14ac:dyDescent="0.2">
      <c r="A61" s="277" t="s">
        <v>6</v>
      </c>
      <c r="B61" s="277" t="s">
        <v>315</v>
      </c>
      <c r="C61" s="277" t="s">
        <v>326</v>
      </c>
      <c r="D61" s="277" t="s">
        <v>316</v>
      </c>
      <c r="E61" s="277" t="s">
        <v>70</v>
      </c>
      <c r="F61" s="277" t="s">
        <v>136</v>
      </c>
      <c r="G61" s="277" t="s">
        <v>71</v>
      </c>
      <c r="H61" s="277" t="s">
        <v>147</v>
      </c>
      <c r="I61" s="277" t="s">
        <v>8</v>
      </c>
      <c r="J61" s="277" t="s">
        <v>324</v>
      </c>
      <c r="K61" s="277" t="s">
        <v>9</v>
      </c>
      <c r="L61" s="277" t="s">
        <v>325</v>
      </c>
      <c r="M61" s="30"/>
      <c r="N61" s="30"/>
    </row>
    <row r="62" spans="1:14" s="9" customFormat="1" ht="12.75" x14ac:dyDescent="0.2">
      <c r="A62" s="362">
        <v>1</v>
      </c>
      <c r="B62" s="377" t="s">
        <v>317</v>
      </c>
      <c r="C62" s="362" t="s">
        <v>327</v>
      </c>
      <c r="D62" s="380" t="s">
        <v>73</v>
      </c>
      <c r="E62" s="381">
        <v>1363</v>
      </c>
      <c r="F62" s="382">
        <v>119398.8</v>
      </c>
      <c r="G62" s="369" t="s">
        <v>74</v>
      </c>
      <c r="H62" s="382">
        <v>119398.8</v>
      </c>
      <c r="I62" s="372">
        <v>41638</v>
      </c>
      <c r="J62" s="373" t="s">
        <v>75</v>
      </c>
      <c r="K62" s="362" t="s">
        <v>14</v>
      </c>
      <c r="L62" s="351"/>
      <c r="M62" s="10"/>
      <c r="N62" s="31"/>
    </row>
    <row r="63" spans="1:14" s="9" customFormat="1" ht="39.75" customHeight="1" x14ac:dyDescent="0.2">
      <c r="A63" s="362"/>
      <c r="B63" s="378"/>
      <c r="C63" s="379"/>
      <c r="D63" s="380"/>
      <c r="E63" s="381"/>
      <c r="F63" s="382"/>
      <c r="G63" s="369"/>
      <c r="H63" s="382"/>
      <c r="I63" s="362"/>
      <c r="J63" s="352"/>
      <c r="K63" s="362"/>
      <c r="L63" s="352"/>
      <c r="M63" s="10"/>
      <c r="N63" s="31"/>
    </row>
    <row r="64" spans="1:14" s="9" customFormat="1" ht="48" customHeight="1" x14ac:dyDescent="0.2">
      <c r="A64" s="362">
        <v>2</v>
      </c>
      <c r="B64" s="377" t="s">
        <v>317</v>
      </c>
      <c r="C64" s="371" t="s">
        <v>76</v>
      </c>
      <c r="D64" s="380" t="s">
        <v>77</v>
      </c>
      <c r="E64" s="381">
        <v>1449</v>
      </c>
      <c r="F64" s="382">
        <v>126932.4</v>
      </c>
      <c r="G64" s="369" t="s">
        <v>74</v>
      </c>
      <c r="H64" s="382">
        <v>126932.4</v>
      </c>
      <c r="I64" s="372">
        <v>41900</v>
      </c>
      <c r="J64" s="373" t="s">
        <v>78</v>
      </c>
      <c r="K64" s="362" t="s">
        <v>14</v>
      </c>
      <c r="L64" s="362"/>
      <c r="M64" s="10"/>
      <c r="N64" s="31"/>
    </row>
    <row r="65" spans="1:14" s="9" customFormat="1" ht="36.75" customHeight="1" x14ac:dyDescent="0.2">
      <c r="A65" s="362"/>
      <c r="B65" s="378"/>
      <c r="C65" s="371"/>
      <c r="D65" s="380"/>
      <c r="E65" s="381"/>
      <c r="F65" s="382"/>
      <c r="G65" s="369"/>
      <c r="H65" s="382"/>
      <c r="I65" s="362"/>
      <c r="J65" s="352"/>
      <c r="K65" s="362"/>
      <c r="L65" s="362"/>
      <c r="M65" s="10"/>
      <c r="N65" s="31"/>
    </row>
    <row r="66" spans="1:14" s="9" customFormat="1" ht="51" x14ac:dyDescent="0.2">
      <c r="A66" s="12">
        <v>3</v>
      </c>
      <c r="B66" s="249" t="s">
        <v>317</v>
      </c>
      <c r="C66" s="248" t="s">
        <v>79</v>
      </c>
      <c r="D66" s="32" t="s">
        <v>80</v>
      </c>
      <c r="E66" s="83">
        <v>5500</v>
      </c>
      <c r="F66" s="56">
        <v>292270</v>
      </c>
      <c r="G66" s="13" t="s">
        <v>74</v>
      </c>
      <c r="H66" s="56">
        <v>292270</v>
      </c>
      <c r="I66" s="258">
        <v>41711</v>
      </c>
      <c r="J66" s="13" t="s">
        <v>81</v>
      </c>
      <c r="K66" s="248" t="s">
        <v>14</v>
      </c>
      <c r="L66" s="12"/>
      <c r="M66" s="10"/>
      <c r="N66" s="31"/>
    </row>
    <row r="67" spans="1:14" s="9" customFormat="1" ht="51" x14ac:dyDescent="0.2">
      <c r="A67" s="12">
        <v>5</v>
      </c>
      <c r="B67" s="249" t="s">
        <v>317</v>
      </c>
      <c r="C67" s="248" t="s">
        <v>79</v>
      </c>
      <c r="D67" s="32" t="s">
        <v>82</v>
      </c>
      <c r="E67" s="83">
        <v>4508</v>
      </c>
      <c r="F67" s="56">
        <v>239555.12</v>
      </c>
      <c r="G67" s="13" t="s">
        <v>74</v>
      </c>
      <c r="H67" s="56">
        <v>239555.12</v>
      </c>
      <c r="I67" s="258">
        <v>41711</v>
      </c>
      <c r="J67" s="13" t="s">
        <v>83</v>
      </c>
      <c r="K67" s="248" t="s">
        <v>14</v>
      </c>
      <c r="L67" s="12"/>
      <c r="M67" s="10"/>
      <c r="N67" s="31"/>
    </row>
    <row r="68" spans="1:14" s="9" customFormat="1" ht="51" x14ac:dyDescent="0.2">
      <c r="A68" s="12">
        <v>6</v>
      </c>
      <c r="B68" s="126" t="s">
        <v>317</v>
      </c>
      <c r="C68" s="125" t="s">
        <v>84</v>
      </c>
      <c r="D68" s="32" t="s">
        <v>85</v>
      </c>
      <c r="E68" s="83">
        <v>1800</v>
      </c>
      <c r="F68" s="56">
        <v>157680</v>
      </c>
      <c r="G68" s="13" t="s">
        <v>74</v>
      </c>
      <c r="H68" s="56">
        <v>157680</v>
      </c>
      <c r="I68" s="258">
        <v>41579</v>
      </c>
      <c r="J68" s="13" t="s">
        <v>86</v>
      </c>
      <c r="K68" s="248" t="s">
        <v>14</v>
      </c>
      <c r="L68" s="12"/>
      <c r="M68" s="10"/>
      <c r="N68" s="31"/>
    </row>
    <row r="69" spans="1:14" s="9" customFormat="1" ht="12.75" customHeight="1" x14ac:dyDescent="0.2">
      <c r="A69" s="362">
        <v>7</v>
      </c>
      <c r="B69" s="383" t="s">
        <v>317</v>
      </c>
      <c r="C69" s="362" t="s">
        <v>84</v>
      </c>
      <c r="D69" s="380" t="s">
        <v>87</v>
      </c>
      <c r="E69" s="381">
        <v>2500</v>
      </c>
      <c r="F69" s="382">
        <v>157000</v>
      </c>
      <c r="G69" s="369" t="s">
        <v>74</v>
      </c>
      <c r="H69" s="382">
        <v>157000</v>
      </c>
      <c r="I69" s="372">
        <v>41583</v>
      </c>
      <c r="J69" s="373" t="s">
        <v>88</v>
      </c>
      <c r="K69" s="362" t="s">
        <v>14</v>
      </c>
      <c r="L69" s="362"/>
      <c r="M69" s="10"/>
      <c r="N69" s="31"/>
    </row>
    <row r="70" spans="1:14" s="9" customFormat="1" ht="37.5" customHeight="1" x14ac:dyDescent="0.2">
      <c r="A70" s="362"/>
      <c r="B70" s="352"/>
      <c r="C70" s="362"/>
      <c r="D70" s="380"/>
      <c r="E70" s="381"/>
      <c r="F70" s="382"/>
      <c r="G70" s="369"/>
      <c r="H70" s="382"/>
      <c r="I70" s="362"/>
      <c r="J70" s="352"/>
      <c r="K70" s="362"/>
      <c r="L70" s="362"/>
      <c r="M70" s="10"/>
      <c r="N70" s="31"/>
    </row>
    <row r="71" spans="1:14" s="9" customFormat="1" ht="51" x14ac:dyDescent="0.2">
      <c r="A71" s="12">
        <v>8</v>
      </c>
      <c r="B71" s="249" t="s">
        <v>317</v>
      </c>
      <c r="C71" s="259" t="s">
        <v>89</v>
      </c>
      <c r="D71" s="32" t="s">
        <v>90</v>
      </c>
      <c r="E71" s="83">
        <v>5000</v>
      </c>
      <c r="F71" s="56">
        <v>249500</v>
      </c>
      <c r="G71" s="13" t="s">
        <v>74</v>
      </c>
      <c r="H71" s="56">
        <v>249500</v>
      </c>
      <c r="I71" s="258">
        <v>41564</v>
      </c>
      <c r="J71" s="13" t="s">
        <v>91</v>
      </c>
      <c r="K71" s="248" t="s">
        <v>14</v>
      </c>
      <c r="L71" s="12"/>
      <c r="M71" s="10"/>
      <c r="N71" s="31"/>
    </row>
    <row r="72" spans="1:14" s="9" customFormat="1" ht="51" x14ac:dyDescent="0.2">
      <c r="A72" s="12">
        <v>9</v>
      </c>
      <c r="B72" s="245" t="s">
        <v>318</v>
      </c>
      <c r="C72" s="259" t="s">
        <v>92</v>
      </c>
      <c r="D72" s="32" t="s">
        <v>93</v>
      </c>
      <c r="E72" s="83">
        <v>4910</v>
      </c>
      <c r="F72" s="56">
        <v>38192.81</v>
      </c>
      <c r="G72" s="13" t="s">
        <v>74</v>
      </c>
      <c r="H72" s="56">
        <v>38192.81</v>
      </c>
      <c r="I72" s="258">
        <v>41948</v>
      </c>
      <c r="J72" s="13" t="s">
        <v>94</v>
      </c>
      <c r="K72" s="248" t="s">
        <v>14</v>
      </c>
      <c r="L72" s="12"/>
      <c r="M72" s="10"/>
      <c r="N72" s="31"/>
    </row>
    <row r="73" spans="1:14" s="9" customFormat="1" ht="12.75" x14ac:dyDescent="0.2">
      <c r="A73" s="362">
        <v>10</v>
      </c>
      <c r="B73" s="362" t="s">
        <v>318</v>
      </c>
      <c r="C73" s="362" t="s">
        <v>95</v>
      </c>
      <c r="D73" s="380" t="s">
        <v>96</v>
      </c>
      <c r="E73" s="381">
        <v>2623</v>
      </c>
      <c r="F73" s="382">
        <v>38111.85</v>
      </c>
      <c r="G73" s="369" t="s">
        <v>74</v>
      </c>
      <c r="H73" s="382">
        <v>38111.85</v>
      </c>
      <c r="I73" s="372">
        <v>41948</v>
      </c>
      <c r="J73" s="373" t="s">
        <v>97</v>
      </c>
      <c r="K73" s="362" t="s">
        <v>14</v>
      </c>
      <c r="L73" s="351"/>
      <c r="M73" s="10"/>
      <c r="N73" s="31"/>
    </row>
    <row r="74" spans="1:14" s="9" customFormat="1" ht="38.25" customHeight="1" x14ac:dyDescent="0.2">
      <c r="A74" s="362"/>
      <c r="B74" s="362"/>
      <c r="C74" s="362"/>
      <c r="D74" s="380"/>
      <c r="E74" s="381"/>
      <c r="F74" s="382"/>
      <c r="G74" s="369"/>
      <c r="H74" s="382"/>
      <c r="I74" s="362"/>
      <c r="J74" s="352"/>
      <c r="K74" s="362"/>
      <c r="L74" s="366"/>
      <c r="M74" s="10"/>
      <c r="N74" s="31"/>
    </row>
    <row r="75" spans="1:14" s="9" customFormat="1" ht="12.75" x14ac:dyDescent="0.2">
      <c r="A75" s="362">
        <v>11</v>
      </c>
      <c r="B75" s="362" t="s">
        <v>318</v>
      </c>
      <c r="C75" s="362" t="s">
        <v>98</v>
      </c>
      <c r="D75" s="380" t="s">
        <v>99</v>
      </c>
      <c r="E75" s="381">
        <v>1062</v>
      </c>
      <c r="F75" s="382">
        <v>38056.589999999997</v>
      </c>
      <c r="G75" s="369" t="s">
        <v>74</v>
      </c>
      <c r="H75" s="382">
        <v>38056.589999999997</v>
      </c>
      <c r="I75" s="372">
        <v>41948</v>
      </c>
      <c r="J75" s="373" t="s">
        <v>100</v>
      </c>
      <c r="K75" s="362" t="s">
        <v>14</v>
      </c>
      <c r="L75" s="362"/>
      <c r="M75" s="10"/>
      <c r="N75" s="31"/>
    </row>
    <row r="76" spans="1:14" s="9" customFormat="1" ht="12.75" x14ac:dyDescent="0.2">
      <c r="A76" s="362"/>
      <c r="B76" s="362"/>
      <c r="C76" s="362"/>
      <c r="D76" s="380"/>
      <c r="E76" s="381"/>
      <c r="F76" s="382"/>
      <c r="G76" s="369"/>
      <c r="H76" s="382"/>
      <c r="I76" s="362"/>
      <c r="J76" s="384"/>
      <c r="K76" s="362"/>
      <c r="L76" s="362"/>
      <c r="M76" s="10"/>
      <c r="N76" s="31"/>
    </row>
    <row r="77" spans="1:14" s="9" customFormat="1" ht="24" customHeight="1" x14ac:dyDescent="0.2">
      <c r="A77" s="362"/>
      <c r="B77" s="362"/>
      <c r="C77" s="362"/>
      <c r="D77" s="380"/>
      <c r="E77" s="381"/>
      <c r="F77" s="382"/>
      <c r="G77" s="369"/>
      <c r="H77" s="382"/>
      <c r="I77" s="362"/>
      <c r="J77" s="352"/>
      <c r="K77" s="362"/>
      <c r="L77" s="362"/>
      <c r="M77" s="10"/>
      <c r="N77" s="31"/>
    </row>
    <row r="78" spans="1:14" s="9" customFormat="1" ht="12.75" x14ac:dyDescent="0.2">
      <c r="A78" s="362">
        <v>12</v>
      </c>
      <c r="B78" s="351" t="s">
        <v>318</v>
      </c>
      <c r="C78" s="351" t="s">
        <v>101</v>
      </c>
      <c r="D78" s="380" t="s">
        <v>102</v>
      </c>
      <c r="E78" s="381">
        <v>2797</v>
      </c>
      <c r="F78" s="382">
        <v>38118.01</v>
      </c>
      <c r="G78" s="369" t="s">
        <v>74</v>
      </c>
      <c r="H78" s="382">
        <v>38118.01</v>
      </c>
      <c r="I78" s="372">
        <v>41948</v>
      </c>
      <c r="J78" s="373" t="s">
        <v>103</v>
      </c>
      <c r="K78" s="362" t="s">
        <v>14</v>
      </c>
      <c r="L78" s="362"/>
      <c r="M78" s="10"/>
      <c r="N78" s="31"/>
    </row>
    <row r="79" spans="1:14" s="9" customFormat="1" ht="39.75" customHeight="1" x14ac:dyDescent="0.2">
      <c r="A79" s="362"/>
      <c r="B79" s="352"/>
      <c r="C79" s="352"/>
      <c r="D79" s="380"/>
      <c r="E79" s="381"/>
      <c r="F79" s="382"/>
      <c r="G79" s="369"/>
      <c r="H79" s="382"/>
      <c r="I79" s="362"/>
      <c r="J79" s="352"/>
      <c r="K79" s="362"/>
      <c r="L79" s="362"/>
      <c r="M79" s="10"/>
      <c r="N79" s="31"/>
    </row>
    <row r="80" spans="1:14" s="9" customFormat="1" ht="12.75" x14ac:dyDescent="0.2">
      <c r="A80" s="362">
        <v>13</v>
      </c>
      <c r="B80" s="362" t="s">
        <v>318</v>
      </c>
      <c r="C80" s="362" t="s">
        <v>104</v>
      </c>
      <c r="D80" s="380" t="s">
        <v>105</v>
      </c>
      <c r="E80" s="381">
        <v>21644</v>
      </c>
      <c r="F80" s="382">
        <v>38785.199999999997</v>
      </c>
      <c r="G80" s="369" t="s">
        <v>74</v>
      </c>
      <c r="H80" s="382">
        <v>38785.199999999997</v>
      </c>
      <c r="I80" s="372">
        <v>41948</v>
      </c>
      <c r="J80" s="373" t="s">
        <v>106</v>
      </c>
      <c r="K80" s="362" t="s">
        <v>14</v>
      </c>
      <c r="L80" s="362"/>
      <c r="M80" s="10"/>
      <c r="N80" s="31"/>
    </row>
    <row r="81" spans="1:14" s="9" customFormat="1" ht="27.75" customHeight="1" x14ac:dyDescent="0.2">
      <c r="A81" s="362"/>
      <c r="B81" s="362"/>
      <c r="C81" s="362"/>
      <c r="D81" s="380"/>
      <c r="E81" s="381"/>
      <c r="F81" s="382"/>
      <c r="G81" s="369"/>
      <c r="H81" s="382"/>
      <c r="I81" s="362"/>
      <c r="J81" s="384"/>
      <c r="K81" s="362"/>
      <c r="L81" s="362"/>
      <c r="M81" s="10"/>
      <c r="N81" s="31"/>
    </row>
    <row r="82" spans="1:14" s="9" customFormat="1" ht="13.5" customHeight="1" x14ac:dyDescent="0.2">
      <c r="A82" s="362"/>
      <c r="B82" s="362"/>
      <c r="C82" s="362"/>
      <c r="D82" s="380"/>
      <c r="E82" s="381"/>
      <c r="F82" s="382"/>
      <c r="G82" s="369"/>
      <c r="H82" s="382"/>
      <c r="I82" s="362"/>
      <c r="J82" s="352"/>
      <c r="K82" s="362"/>
      <c r="L82" s="362"/>
      <c r="M82" s="10"/>
      <c r="N82" s="31"/>
    </row>
    <row r="83" spans="1:14" s="9" customFormat="1" ht="12.75" x14ac:dyDescent="0.2">
      <c r="A83" s="362">
        <v>14</v>
      </c>
      <c r="B83" s="362" t="s">
        <v>328</v>
      </c>
      <c r="C83" s="362" t="s">
        <v>107</v>
      </c>
      <c r="D83" s="380" t="s">
        <v>108</v>
      </c>
      <c r="E83" s="381">
        <v>9810</v>
      </c>
      <c r="F83" s="382">
        <v>38366.269999999997</v>
      </c>
      <c r="G83" s="369" t="s">
        <v>74</v>
      </c>
      <c r="H83" s="382">
        <v>38366.269999999997</v>
      </c>
      <c r="I83" s="372">
        <v>41948</v>
      </c>
      <c r="J83" s="373" t="s">
        <v>100</v>
      </c>
      <c r="K83" s="362" t="s">
        <v>14</v>
      </c>
      <c r="L83" s="362"/>
      <c r="M83" s="10"/>
      <c r="N83" s="31"/>
    </row>
    <row r="84" spans="1:14" s="9" customFormat="1" ht="38.25" customHeight="1" x14ac:dyDescent="0.2">
      <c r="A84" s="362"/>
      <c r="B84" s="362"/>
      <c r="C84" s="362"/>
      <c r="D84" s="380"/>
      <c r="E84" s="385"/>
      <c r="F84" s="386"/>
      <c r="G84" s="369"/>
      <c r="H84" s="386"/>
      <c r="I84" s="372"/>
      <c r="J84" s="352"/>
      <c r="K84" s="362"/>
      <c r="L84" s="362"/>
      <c r="M84" s="10"/>
      <c r="N84" s="31"/>
    </row>
    <row r="85" spans="1:14" s="9" customFormat="1" ht="36.75" customHeight="1" x14ac:dyDescent="0.2">
      <c r="A85" s="362">
        <v>15</v>
      </c>
      <c r="B85" s="351" t="s">
        <v>319</v>
      </c>
      <c r="C85" s="351" t="s">
        <v>107</v>
      </c>
      <c r="D85" s="380" t="s">
        <v>109</v>
      </c>
      <c r="E85" s="381">
        <v>1300</v>
      </c>
      <c r="F85" s="382">
        <v>627497</v>
      </c>
      <c r="G85" s="369" t="s">
        <v>74</v>
      </c>
      <c r="H85" s="382">
        <v>627497</v>
      </c>
      <c r="I85" s="372">
        <v>41948</v>
      </c>
      <c r="J85" s="373" t="s">
        <v>110</v>
      </c>
      <c r="K85" s="362" t="s">
        <v>14</v>
      </c>
      <c r="L85" s="362"/>
      <c r="M85" s="10"/>
      <c r="N85" s="31"/>
    </row>
    <row r="86" spans="1:14" s="9" customFormat="1" ht="27" customHeight="1" x14ac:dyDescent="0.2">
      <c r="A86" s="362"/>
      <c r="B86" s="352"/>
      <c r="C86" s="352"/>
      <c r="D86" s="380"/>
      <c r="E86" s="381"/>
      <c r="F86" s="382"/>
      <c r="G86" s="369"/>
      <c r="H86" s="382"/>
      <c r="I86" s="362"/>
      <c r="J86" s="352"/>
      <c r="K86" s="362"/>
      <c r="L86" s="362"/>
      <c r="M86" s="10"/>
      <c r="N86" s="31"/>
    </row>
    <row r="87" spans="1:14" s="9" customFormat="1" ht="12.75" customHeight="1" x14ac:dyDescent="0.2">
      <c r="A87" s="362">
        <v>16</v>
      </c>
      <c r="B87" s="377" t="s">
        <v>317</v>
      </c>
      <c r="C87" s="362" t="s">
        <v>111</v>
      </c>
      <c r="D87" s="380" t="s">
        <v>112</v>
      </c>
      <c r="E87" s="381">
        <v>5000</v>
      </c>
      <c r="F87" s="382">
        <v>249500</v>
      </c>
      <c r="G87" s="369" t="s">
        <v>74</v>
      </c>
      <c r="H87" s="382">
        <v>249500</v>
      </c>
      <c r="I87" s="372">
        <v>44116</v>
      </c>
      <c r="J87" s="373" t="s">
        <v>329</v>
      </c>
      <c r="K87" s="362" t="s">
        <v>14</v>
      </c>
      <c r="L87" s="388"/>
      <c r="M87" s="10"/>
      <c r="N87" s="31"/>
    </row>
    <row r="88" spans="1:14" s="9" customFormat="1" ht="140.25" customHeight="1" x14ac:dyDescent="0.2">
      <c r="A88" s="379"/>
      <c r="B88" s="378"/>
      <c r="C88" s="379"/>
      <c r="D88" s="387"/>
      <c r="E88" s="385"/>
      <c r="F88" s="386"/>
      <c r="G88" s="369"/>
      <c r="H88" s="386"/>
      <c r="I88" s="379"/>
      <c r="J88" s="352"/>
      <c r="K88" s="362"/>
      <c r="L88" s="389"/>
      <c r="M88" s="10"/>
      <c r="N88" s="31"/>
    </row>
    <row r="89" spans="1:14" s="9" customFormat="1" ht="12.75" x14ac:dyDescent="0.2">
      <c r="A89" s="362">
        <v>17</v>
      </c>
      <c r="B89" s="362" t="s">
        <v>113</v>
      </c>
      <c r="C89" s="362" t="s">
        <v>72</v>
      </c>
      <c r="D89" s="380" t="s">
        <v>114</v>
      </c>
      <c r="E89" s="381">
        <v>2391</v>
      </c>
      <c r="F89" s="382">
        <v>1242530.97</v>
      </c>
      <c r="G89" s="369" t="s">
        <v>74</v>
      </c>
      <c r="H89" s="382">
        <v>1242530.97</v>
      </c>
      <c r="I89" s="372">
        <v>43790</v>
      </c>
      <c r="J89" s="373" t="s">
        <v>115</v>
      </c>
      <c r="K89" s="362" t="s">
        <v>14</v>
      </c>
      <c r="L89" s="362"/>
      <c r="M89" s="10"/>
      <c r="N89" s="31"/>
    </row>
    <row r="90" spans="1:14" s="9" customFormat="1" ht="49.5" customHeight="1" x14ac:dyDescent="0.2">
      <c r="A90" s="362"/>
      <c r="B90" s="362"/>
      <c r="C90" s="392"/>
      <c r="D90" s="380"/>
      <c r="E90" s="381"/>
      <c r="F90" s="382"/>
      <c r="G90" s="369"/>
      <c r="H90" s="382"/>
      <c r="I90" s="362"/>
      <c r="J90" s="352"/>
      <c r="K90" s="362"/>
      <c r="L90" s="362"/>
      <c r="M90" s="10"/>
      <c r="N90" s="31"/>
    </row>
    <row r="91" spans="1:14" s="9" customFormat="1" ht="12.75" x14ac:dyDescent="0.2">
      <c r="A91" s="362">
        <v>18</v>
      </c>
      <c r="B91" s="377" t="s">
        <v>317</v>
      </c>
      <c r="C91" s="371" t="s">
        <v>92</v>
      </c>
      <c r="D91" s="380" t="s">
        <v>116</v>
      </c>
      <c r="E91" s="381">
        <v>761</v>
      </c>
      <c r="F91" s="394">
        <v>39145.839999999997</v>
      </c>
      <c r="G91" s="369" t="s">
        <v>74</v>
      </c>
      <c r="H91" s="394">
        <v>39145.839999999997</v>
      </c>
      <c r="I91" s="372">
        <v>44116</v>
      </c>
      <c r="J91" s="373" t="s">
        <v>329</v>
      </c>
      <c r="K91" s="362" t="s">
        <v>14</v>
      </c>
      <c r="L91" s="362"/>
      <c r="M91" s="10"/>
      <c r="N91" s="31"/>
    </row>
    <row r="92" spans="1:14" s="9" customFormat="1" ht="136.5" customHeight="1" x14ac:dyDescent="0.2">
      <c r="A92" s="390"/>
      <c r="B92" s="391"/>
      <c r="C92" s="392"/>
      <c r="D92" s="380"/>
      <c r="E92" s="393"/>
      <c r="F92" s="394"/>
      <c r="G92" s="369"/>
      <c r="H92" s="394"/>
      <c r="I92" s="392"/>
      <c r="J92" s="352"/>
      <c r="K92" s="362"/>
      <c r="L92" s="392"/>
      <c r="M92" s="10"/>
      <c r="N92" s="31"/>
    </row>
    <row r="93" spans="1:14" s="9" customFormat="1" ht="146.25" customHeight="1" x14ac:dyDescent="0.2">
      <c r="A93" s="390">
        <v>19</v>
      </c>
      <c r="B93" s="377" t="s">
        <v>317</v>
      </c>
      <c r="C93" s="392" t="s">
        <v>15</v>
      </c>
      <c r="D93" s="380" t="s">
        <v>296</v>
      </c>
      <c r="E93" s="381">
        <v>2905</v>
      </c>
      <c r="F93" s="394">
        <v>254478</v>
      </c>
      <c r="G93" s="369" t="s">
        <v>74</v>
      </c>
      <c r="H93" s="394">
        <v>254478</v>
      </c>
      <c r="I93" s="372">
        <v>44131</v>
      </c>
      <c r="J93" s="373" t="s">
        <v>329</v>
      </c>
      <c r="K93" s="362" t="s">
        <v>14</v>
      </c>
      <c r="L93" s="392"/>
      <c r="M93" s="10"/>
      <c r="N93" s="31"/>
    </row>
    <row r="94" spans="1:14" s="9" customFormat="1" ht="12.75" hidden="1" customHeight="1" x14ac:dyDescent="0.2">
      <c r="A94" s="390"/>
      <c r="B94" s="391"/>
      <c r="C94" s="392"/>
      <c r="D94" s="431"/>
      <c r="E94" s="381"/>
      <c r="F94" s="394"/>
      <c r="G94" s="369"/>
      <c r="H94" s="394"/>
      <c r="I94" s="388"/>
      <c r="J94" s="352"/>
      <c r="K94" s="362"/>
      <c r="L94" s="392"/>
      <c r="M94" s="10"/>
      <c r="N94" s="31"/>
    </row>
    <row r="95" spans="1:14" s="9" customFormat="1" ht="34.5" customHeight="1" x14ac:dyDescent="0.2">
      <c r="A95" s="390">
        <v>20</v>
      </c>
      <c r="B95" s="377" t="s">
        <v>317</v>
      </c>
      <c r="C95" s="392" t="s">
        <v>118</v>
      </c>
      <c r="D95" s="380" t="s">
        <v>119</v>
      </c>
      <c r="E95" s="381">
        <v>3914</v>
      </c>
      <c r="F95" s="394">
        <v>201336.16</v>
      </c>
      <c r="G95" s="369" t="s">
        <v>74</v>
      </c>
      <c r="H95" s="394">
        <v>201336.16</v>
      </c>
      <c r="I95" s="395">
        <v>44131</v>
      </c>
      <c r="J95" s="373" t="s">
        <v>329</v>
      </c>
      <c r="K95" s="362" t="s">
        <v>14</v>
      </c>
      <c r="L95" s="392"/>
      <c r="M95" s="10"/>
      <c r="N95" s="31"/>
    </row>
    <row r="96" spans="1:14" s="9" customFormat="1" ht="113.25" customHeight="1" x14ac:dyDescent="0.2">
      <c r="A96" s="390"/>
      <c r="B96" s="391"/>
      <c r="C96" s="392"/>
      <c r="D96" s="380"/>
      <c r="E96" s="381"/>
      <c r="F96" s="394"/>
      <c r="G96" s="369"/>
      <c r="H96" s="394"/>
      <c r="I96" s="396"/>
      <c r="J96" s="352"/>
      <c r="K96" s="362"/>
      <c r="L96" s="392"/>
      <c r="M96" s="10"/>
      <c r="N96" s="31"/>
    </row>
    <row r="97" spans="1:14" s="9" customFormat="1" ht="12.75" customHeight="1" x14ac:dyDescent="0.2">
      <c r="A97" s="390">
        <v>21</v>
      </c>
      <c r="B97" s="377" t="s">
        <v>317</v>
      </c>
      <c r="C97" s="362" t="s">
        <v>15</v>
      </c>
      <c r="D97" s="380" t="s">
        <v>120</v>
      </c>
      <c r="E97" s="381">
        <v>41</v>
      </c>
      <c r="F97" s="394">
        <v>22197.4</v>
      </c>
      <c r="G97" s="369" t="s">
        <v>74</v>
      </c>
      <c r="H97" s="394">
        <v>22197.4</v>
      </c>
      <c r="I97" s="397">
        <v>44131</v>
      </c>
      <c r="J97" s="373" t="s">
        <v>329</v>
      </c>
      <c r="K97" s="362" t="s">
        <v>14</v>
      </c>
      <c r="L97" s="392"/>
      <c r="M97" s="10"/>
      <c r="N97" s="31"/>
    </row>
    <row r="98" spans="1:14" s="9" customFormat="1" ht="129.75" customHeight="1" x14ac:dyDescent="0.2">
      <c r="A98" s="390"/>
      <c r="B98" s="391"/>
      <c r="C98" s="362"/>
      <c r="D98" s="380"/>
      <c r="E98" s="381"/>
      <c r="F98" s="394"/>
      <c r="G98" s="369"/>
      <c r="H98" s="394"/>
      <c r="I98" s="388"/>
      <c r="J98" s="352"/>
      <c r="K98" s="362"/>
      <c r="L98" s="392"/>
      <c r="M98" s="10"/>
      <c r="N98" s="31"/>
    </row>
    <row r="99" spans="1:14" s="9" customFormat="1" ht="140.25" customHeight="1" x14ac:dyDescent="0.2">
      <c r="A99" s="390">
        <v>22</v>
      </c>
      <c r="B99" s="377" t="s">
        <v>317</v>
      </c>
      <c r="C99" s="362" t="s">
        <v>15</v>
      </c>
      <c r="D99" s="380" t="s">
        <v>121</v>
      </c>
      <c r="E99" s="381">
        <v>1625</v>
      </c>
      <c r="F99" s="394">
        <v>142350</v>
      </c>
      <c r="G99" s="369" t="s">
        <v>74</v>
      </c>
      <c r="H99" s="394">
        <v>142350</v>
      </c>
      <c r="I99" s="397">
        <v>44131</v>
      </c>
      <c r="J99" s="373" t="s">
        <v>329</v>
      </c>
      <c r="K99" s="362" t="s">
        <v>14</v>
      </c>
      <c r="L99" s="392"/>
      <c r="M99" s="10"/>
      <c r="N99" s="31"/>
    </row>
    <row r="100" spans="1:14" s="9" customFormat="1" ht="12.75" customHeight="1" x14ac:dyDescent="0.2">
      <c r="A100" s="390"/>
      <c r="B100" s="391"/>
      <c r="C100" s="392"/>
      <c r="D100" s="380"/>
      <c r="E100" s="381"/>
      <c r="F100" s="394"/>
      <c r="G100" s="369"/>
      <c r="H100" s="394"/>
      <c r="I100" s="388"/>
      <c r="J100" s="352"/>
      <c r="K100" s="362"/>
      <c r="L100" s="392"/>
      <c r="M100" s="10"/>
      <c r="N100" s="31"/>
    </row>
    <row r="101" spans="1:14" s="9" customFormat="1" ht="12.75" customHeight="1" x14ac:dyDescent="0.2">
      <c r="A101" s="390">
        <v>23</v>
      </c>
      <c r="B101" s="377" t="s">
        <v>317</v>
      </c>
      <c r="C101" s="392" t="s">
        <v>15</v>
      </c>
      <c r="D101" s="380" t="s">
        <v>122</v>
      </c>
      <c r="E101" s="381">
        <v>1652</v>
      </c>
      <c r="F101" s="394">
        <v>144715.20000000001</v>
      </c>
      <c r="G101" s="369" t="s">
        <v>74</v>
      </c>
      <c r="H101" s="394">
        <v>144715.20000000001</v>
      </c>
      <c r="I101" s="397">
        <v>44131</v>
      </c>
      <c r="J101" s="373" t="s">
        <v>330</v>
      </c>
      <c r="K101" s="362" t="s">
        <v>14</v>
      </c>
      <c r="L101" s="392"/>
      <c r="M101" s="10"/>
      <c r="N101" s="31"/>
    </row>
    <row r="102" spans="1:14" s="9" customFormat="1" ht="135.75" customHeight="1" x14ac:dyDescent="0.2">
      <c r="A102" s="390"/>
      <c r="B102" s="391"/>
      <c r="C102" s="392"/>
      <c r="D102" s="380"/>
      <c r="E102" s="381"/>
      <c r="F102" s="394"/>
      <c r="G102" s="369"/>
      <c r="H102" s="394"/>
      <c r="I102" s="388"/>
      <c r="J102" s="352"/>
      <c r="K102" s="362"/>
      <c r="L102" s="392"/>
      <c r="M102" s="10"/>
      <c r="N102" s="31"/>
    </row>
    <row r="103" spans="1:14" s="9" customFormat="1" ht="12.75" customHeight="1" x14ac:dyDescent="0.2">
      <c r="A103" s="390">
        <v>24</v>
      </c>
      <c r="B103" s="377" t="s">
        <v>317</v>
      </c>
      <c r="C103" s="392" t="s">
        <v>15</v>
      </c>
      <c r="D103" s="380" t="s">
        <v>123</v>
      </c>
      <c r="E103" s="381">
        <v>887</v>
      </c>
      <c r="F103" s="394">
        <v>77701.2</v>
      </c>
      <c r="G103" s="369" t="s">
        <v>74</v>
      </c>
      <c r="H103" s="394">
        <v>77701.2</v>
      </c>
      <c r="I103" s="397">
        <v>44131</v>
      </c>
      <c r="J103" s="373" t="s">
        <v>329</v>
      </c>
      <c r="K103" s="362" t="s">
        <v>14</v>
      </c>
      <c r="L103" s="392"/>
      <c r="M103" s="10"/>
      <c r="N103" s="31"/>
    </row>
    <row r="104" spans="1:14" s="9" customFormat="1" ht="138.75" customHeight="1" x14ac:dyDescent="0.2">
      <c r="A104" s="390"/>
      <c r="B104" s="391"/>
      <c r="C104" s="392"/>
      <c r="D104" s="380"/>
      <c r="E104" s="381"/>
      <c r="F104" s="394"/>
      <c r="G104" s="369"/>
      <c r="H104" s="394"/>
      <c r="I104" s="388"/>
      <c r="J104" s="352"/>
      <c r="K104" s="362"/>
      <c r="L104" s="392"/>
      <c r="M104" s="10"/>
      <c r="N104" s="31"/>
    </row>
    <row r="105" spans="1:14" ht="15" customHeight="1" x14ac:dyDescent="0.25">
      <c r="A105" s="390">
        <v>25</v>
      </c>
      <c r="B105" s="377" t="s">
        <v>317</v>
      </c>
      <c r="C105" s="392" t="s">
        <v>15</v>
      </c>
      <c r="D105" s="380" t="s">
        <v>124</v>
      </c>
      <c r="E105" s="381">
        <v>2500</v>
      </c>
      <c r="F105" s="394">
        <v>219000</v>
      </c>
      <c r="G105" s="369" t="s">
        <v>74</v>
      </c>
      <c r="H105" s="394">
        <v>219000</v>
      </c>
      <c r="I105" s="397">
        <v>44116</v>
      </c>
      <c r="J105" s="373" t="s">
        <v>329</v>
      </c>
      <c r="K105" s="362" t="s">
        <v>14</v>
      </c>
      <c r="L105" s="392"/>
    </row>
    <row r="106" spans="1:14" ht="127.5" customHeight="1" x14ac:dyDescent="0.25">
      <c r="A106" s="390"/>
      <c r="B106" s="391"/>
      <c r="C106" s="392"/>
      <c r="D106" s="380"/>
      <c r="E106" s="381"/>
      <c r="F106" s="394"/>
      <c r="G106" s="369"/>
      <c r="H106" s="394"/>
      <c r="I106" s="388"/>
      <c r="J106" s="352"/>
      <c r="K106" s="362"/>
      <c r="L106" s="392"/>
    </row>
    <row r="107" spans="1:14" x14ac:dyDescent="0.25">
      <c r="A107" s="390">
        <v>26</v>
      </c>
      <c r="B107" s="377" t="s">
        <v>137</v>
      </c>
      <c r="C107" s="398" t="s">
        <v>138</v>
      </c>
      <c r="D107" s="380" t="s">
        <v>36</v>
      </c>
      <c r="E107" s="381">
        <v>575</v>
      </c>
      <c r="F107" s="394">
        <v>357006</v>
      </c>
      <c r="G107" s="369" t="s">
        <v>74</v>
      </c>
      <c r="H107" s="394">
        <v>357006</v>
      </c>
      <c r="I107" s="397">
        <v>44116</v>
      </c>
      <c r="J107" s="373" t="s">
        <v>329</v>
      </c>
      <c r="K107" s="362" t="s">
        <v>14</v>
      </c>
      <c r="L107" s="392"/>
    </row>
    <row r="108" spans="1:14" ht="138.75" customHeight="1" x14ac:dyDescent="0.25">
      <c r="A108" s="390"/>
      <c r="B108" s="391"/>
      <c r="C108" s="399"/>
      <c r="D108" s="380"/>
      <c r="E108" s="381"/>
      <c r="F108" s="394"/>
      <c r="G108" s="369"/>
      <c r="H108" s="394"/>
      <c r="I108" s="388"/>
      <c r="J108" s="352"/>
      <c r="K108" s="362"/>
      <c r="L108" s="392"/>
    </row>
    <row r="109" spans="1:14" x14ac:dyDescent="0.25">
      <c r="A109" s="390">
        <v>27</v>
      </c>
      <c r="B109" s="401" t="s">
        <v>320</v>
      </c>
      <c r="C109" s="392" t="s">
        <v>15</v>
      </c>
      <c r="D109" s="380" t="s">
        <v>125</v>
      </c>
      <c r="E109" s="381">
        <v>10413</v>
      </c>
      <c r="F109" s="394">
        <v>912178.8</v>
      </c>
      <c r="G109" s="369" t="s">
        <v>74</v>
      </c>
      <c r="H109" s="394">
        <v>912178.8</v>
      </c>
      <c r="I109" s="397">
        <v>44116</v>
      </c>
      <c r="J109" s="373" t="s">
        <v>329</v>
      </c>
      <c r="K109" s="362" t="s">
        <v>14</v>
      </c>
      <c r="L109" s="392"/>
    </row>
    <row r="110" spans="1:14" ht="132.75" customHeight="1" x14ac:dyDescent="0.25">
      <c r="A110" s="390"/>
      <c r="B110" s="402"/>
      <c r="C110" s="392"/>
      <c r="D110" s="380"/>
      <c r="E110" s="381"/>
      <c r="F110" s="394"/>
      <c r="G110" s="369"/>
      <c r="H110" s="394"/>
      <c r="I110" s="388"/>
      <c r="J110" s="352"/>
      <c r="K110" s="362"/>
      <c r="L110" s="392"/>
    </row>
    <row r="111" spans="1:14" ht="15" customHeight="1" x14ac:dyDescent="0.25">
      <c r="A111" s="390">
        <v>28</v>
      </c>
      <c r="B111" s="401" t="s">
        <v>320</v>
      </c>
      <c r="C111" s="392" t="s">
        <v>15</v>
      </c>
      <c r="D111" s="380" t="s">
        <v>126</v>
      </c>
      <c r="E111" s="381">
        <v>1105</v>
      </c>
      <c r="F111" s="394">
        <v>38058.120000000003</v>
      </c>
      <c r="G111" s="369" t="s">
        <v>74</v>
      </c>
      <c r="H111" s="394">
        <v>38058.120000000003</v>
      </c>
      <c r="I111" s="397">
        <v>44116</v>
      </c>
      <c r="J111" s="373" t="s">
        <v>329</v>
      </c>
      <c r="K111" s="362" t="s">
        <v>14</v>
      </c>
      <c r="L111" s="392"/>
    </row>
    <row r="112" spans="1:14" ht="157.5" customHeight="1" x14ac:dyDescent="0.25">
      <c r="A112" s="390"/>
      <c r="B112" s="402"/>
      <c r="C112" s="392"/>
      <c r="D112" s="380"/>
      <c r="E112" s="381"/>
      <c r="F112" s="394"/>
      <c r="G112" s="369"/>
      <c r="H112" s="394"/>
      <c r="I112" s="388"/>
      <c r="J112" s="352"/>
      <c r="K112" s="362"/>
      <c r="L112" s="392"/>
    </row>
    <row r="113" spans="1:12" ht="15" customHeight="1" x14ac:dyDescent="0.25">
      <c r="A113" s="390">
        <v>29</v>
      </c>
      <c r="B113" s="401" t="s">
        <v>320</v>
      </c>
      <c r="C113" s="362" t="s">
        <v>15</v>
      </c>
      <c r="D113" s="380" t="s">
        <v>117</v>
      </c>
      <c r="E113" s="381">
        <v>2153</v>
      </c>
      <c r="F113" s="382">
        <v>188602.8</v>
      </c>
      <c r="G113" s="369" t="s">
        <v>74</v>
      </c>
      <c r="H113" s="382">
        <v>188602.8</v>
      </c>
      <c r="I113" s="372">
        <v>44131</v>
      </c>
      <c r="J113" s="373" t="s">
        <v>329</v>
      </c>
      <c r="K113" s="362" t="s">
        <v>14</v>
      </c>
      <c r="L113" s="392"/>
    </row>
    <row r="114" spans="1:12" ht="135" customHeight="1" x14ac:dyDescent="0.25">
      <c r="A114" s="390"/>
      <c r="B114" s="402"/>
      <c r="C114" s="413"/>
      <c r="D114" s="414"/>
      <c r="E114" s="415"/>
      <c r="F114" s="394"/>
      <c r="G114" s="369"/>
      <c r="H114" s="394"/>
      <c r="I114" s="388"/>
      <c r="J114" s="352"/>
      <c r="K114" s="362"/>
      <c r="L114" s="392"/>
    </row>
    <row r="115" spans="1:12" x14ac:dyDescent="0.25">
      <c r="A115" s="390">
        <v>30</v>
      </c>
      <c r="B115" s="416" t="s">
        <v>148</v>
      </c>
      <c r="C115" s="418" t="s">
        <v>149</v>
      </c>
      <c r="D115" s="419" t="s">
        <v>150</v>
      </c>
      <c r="E115" s="420">
        <v>337</v>
      </c>
      <c r="F115" s="394">
        <v>193154.92</v>
      </c>
      <c r="G115" s="363" t="s">
        <v>74</v>
      </c>
      <c r="H115" s="421">
        <v>193154.92</v>
      </c>
      <c r="I115" s="422">
        <v>44131</v>
      </c>
      <c r="J115" s="353" t="s">
        <v>329</v>
      </c>
      <c r="K115" s="437" t="s">
        <v>14</v>
      </c>
      <c r="L115" s="400"/>
    </row>
    <row r="116" spans="1:12" ht="138.75" customHeight="1" x14ac:dyDescent="0.25">
      <c r="A116" s="390"/>
      <c r="B116" s="417"/>
      <c r="C116" s="418"/>
      <c r="D116" s="419"/>
      <c r="E116" s="420"/>
      <c r="F116" s="394"/>
      <c r="G116" s="363"/>
      <c r="H116" s="421"/>
      <c r="I116" s="423"/>
      <c r="J116" s="436"/>
      <c r="K116" s="437"/>
      <c r="L116" s="400"/>
    </row>
    <row r="117" spans="1:12" ht="133.5" customHeight="1" x14ac:dyDescent="0.25">
      <c r="A117" s="34">
        <v>31</v>
      </c>
      <c r="B117" s="248" t="s">
        <v>128</v>
      </c>
      <c r="C117" s="269" t="s">
        <v>129</v>
      </c>
      <c r="D117" s="58" t="s">
        <v>130</v>
      </c>
      <c r="E117" s="84">
        <v>4102</v>
      </c>
      <c r="F117" s="57">
        <v>16736.16</v>
      </c>
      <c r="G117" s="13" t="s">
        <v>74</v>
      </c>
      <c r="H117" s="57">
        <v>16736.16</v>
      </c>
      <c r="I117" s="278">
        <v>44482</v>
      </c>
      <c r="J117" s="13" t="s">
        <v>305</v>
      </c>
      <c r="K117" s="248" t="s">
        <v>14</v>
      </c>
      <c r="L117" s="38"/>
    </row>
    <row r="118" spans="1:12" ht="94.5" customHeight="1" x14ac:dyDescent="0.25">
      <c r="A118" s="355">
        <v>32</v>
      </c>
      <c r="B118" s="351" t="s">
        <v>128</v>
      </c>
      <c r="C118" s="353" t="s">
        <v>139</v>
      </c>
      <c r="D118" s="380" t="s">
        <v>131</v>
      </c>
      <c r="E118" s="357">
        <v>1500</v>
      </c>
      <c r="F118" s="359">
        <v>895725</v>
      </c>
      <c r="G118" s="369" t="s">
        <v>127</v>
      </c>
      <c r="H118" s="359">
        <v>895725</v>
      </c>
      <c r="I118" s="361">
        <v>44482</v>
      </c>
      <c r="J118" s="373" t="s">
        <v>305</v>
      </c>
      <c r="K118" s="362" t="s">
        <v>14</v>
      </c>
      <c r="L118" s="403"/>
    </row>
    <row r="119" spans="1:12" ht="36.75" customHeight="1" x14ac:dyDescent="0.25">
      <c r="A119" s="356"/>
      <c r="B119" s="352"/>
      <c r="C119" s="354"/>
      <c r="D119" s="414"/>
      <c r="E119" s="358"/>
      <c r="F119" s="360"/>
      <c r="G119" s="369"/>
      <c r="H119" s="360"/>
      <c r="I119" s="356"/>
      <c r="J119" s="352"/>
      <c r="K119" s="362"/>
      <c r="L119" s="352"/>
    </row>
    <row r="120" spans="1:12" ht="41.25" customHeight="1" x14ac:dyDescent="0.25">
      <c r="A120" s="355">
        <v>33</v>
      </c>
      <c r="B120" s="351" t="s">
        <v>128</v>
      </c>
      <c r="C120" s="351" t="s">
        <v>132</v>
      </c>
      <c r="D120" s="424" t="s">
        <v>133</v>
      </c>
      <c r="E120" s="357">
        <v>4180</v>
      </c>
      <c r="F120" s="405">
        <v>366168</v>
      </c>
      <c r="G120" s="351" t="s">
        <v>134</v>
      </c>
      <c r="H120" s="405">
        <v>366168</v>
      </c>
      <c r="I120" s="361">
        <v>44482</v>
      </c>
      <c r="J120" s="373" t="s">
        <v>305</v>
      </c>
      <c r="K120" s="362" t="s">
        <v>14</v>
      </c>
      <c r="L120" s="355"/>
    </row>
    <row r="121" spans="1:12" ht="41.25" customHeight="1" x14ac:dyDescent="0.25">
      <c r="A121" s="411"/>
      <c r="B121" s="404"/>
      <c r="C121" s="404"/>
      <c r="D121" s="425"/>
      <c r="E121" s="427"/>
      <c r="F121" s="406"/>
      <c r="G121" s="404"/>
      <c r="H121" s="406"/>
      <c r="I121" s="408"/>
      <c r="J121" s="410"/>
      <c r="K121" s="362"/>
      <c r="L121" s="411"/>
    </row>
    <row r="122" spans="1:12" x14ac:dyDescent="0.25">
      <c r="A122" s="412"/>
      <c r="B122" s="366"/>
      <c r="C122" s="366"/>
      <c r="D122" s="426"/>
      <c r="E122" s="428"/>
      <c r="F122" s="407"/>
      <c r="G122" s="366"/>
      <c r="H122" s="407"/>
      <c r="I122" s="409"/>
      <c r="J122" s="352"/>
      <c r="K122" s="362"/>
      <c r="L122" s="412"/>
    </row>
    <row r="123" spans="1:12" ht="148.5" customHeight="1" x14ac:dyDescent="0.25">
      <c r="A123" s="34">
        <v>34</v>
      </c>
      <c r="B123" s="254" t="s">
        <v>128</v>
      </c>
      <c r="C123" s="254" t="s">
        <v>140</v>
      </c>
      <c r="D123" s="68" t="s">
        <v>141</v>
      </c>
      <c r="E123" s="85">
        <v>5000</v>
      </c>
      <c r="F123" s="69">
        <v>249500</v>
      </c>
      <c r="G123" s="11" t="s">
        <v>74</v>
      </c>
      <c r="H123" s="65">
        <v>249500</v>
      </c>
      <c r="I123" s="67">
        <v>44673</v>
      </c>
      <c r="J123" s="11" t="s">
        <v>331</v>
      </c>
      <c r="K123" s="248" t="s">
        <v>14</v>
      </c>
      <c r="L123" s="39"/>
    </row>
    <row r="124" spans="1:12" ht="165.75" x14ac:dyDescent="0.25">
      <c r="A124" s="34">
        <v>35</v>
      </c>
      <c r="B124" s="254" t="s">
        <v>128</v>
      </c>
      <c r="C124" s="254" t="s">
        <v>142</v>
      </c>
      <c r="D124" s="68" t="s">
        <v>143</v>
      </c>
      <c r="E124" s="85">
        <v>990</v>
      </c>
      <c r="F124" s="69">
        <v>49500</v>
      </c>
      <c r="G124" s="11" t="s">
        <v>74</v>
      </c>
      <c r="H124" s="65">
        <v>49500</v>
      </c>
      <c r="I124" s="67">
        <v>44673</v>
      </c>
      <c r="J124" s="11" t="s">
        <v>331</v>
      </c>
      <c r="K124" s="248" t="s">
        <v>14</v>
      </c>
      <c r="L124" s="39"/>
    </row>
    <row r="125" spans="1:12" ht="165.75" x14ac:dyDescent="0.25">
      <c r="A125" s="251">
        <v>36</v>
      </c>
      <c r="B125" s="254" t="s">
        <v>128</v>
      </c>
      <c r="C125" s="254" t="s">
        <v>142</v>
      </c>
      <c r="D125" s="68" t="s">
        <v>144</v>
      </c>
      <c r="E125" s="85">
        <v>7405</v>
      </c>
      <c r="F125" s="69">
        <v>370250</v>
      </c>
      <c r="G125" s="11" t="s">
        <v>74</v>
      </c>
      <c r="H125" s="65">
        <v>370250</v>
      </c>
      <c r="I125" s="67">
        <v>44673</v>
      </c>
      <c r="J125" s="11" t="s">
        <v>331</v>
      </c>
      <c r="K125" s="248" t="s">
        <v>14</v>
      </c>
      <c r="L125" s="39"/>
    </row>
    <row r="126" spans="1:12" ht="144.75" customHeight="1" x14ac:dyDescent="0.25">
      <c r="A126" s="34">
        <v>37</v>
      </c>
      <c r="B126" s="254" t="s">
        <v>128</v>
      </c>
      <c r="C126" s="254" t="s">
        <v>145</v>
      </c>
      <c r="D126" s="68" t="s">
        <v>146</v>
      </c>
      <c r="E126" s="85">
        <v>1596</v>
      </c>
      <c r="F126" s="69">
        <v>79800</v>
      </c>
      <c r="G126" s="11" t="s">
        <v>74</v>
      </c>
      <c r="H126" s="65">
        <v>79800</v>
      </c>
      <c r="I126" s="67">
        <v>44673</v>
      </c>
      <c r="J126" s="254" t="s">
        <v>331</v>
      </c>
      <c r="K126" s="248" t="s">
        <v>14</v>
      </c>
      <c r="L126" s="39"/>
    </row>
    <row r="127" spans="1:12" ht="150.75" customHeight="1" x14ac:dyDescent="0.25">
      <c r="A127" s="34">
        <v>38</v>
      </c>
      <c r="B127" s="254" t="s">
        <v>128</v>
      </c>
      <c r="C127" s="254" t="s">
        <v>118</v>
      </c>
      <c r="D127" s="68" t="s">
        <v>151</v>
      </c>
      <c r="E127" s="85">
        <v>6000</v>
      </c>
      <c r="F127" s="69">
        <v>308640</v>
      </c>
      <c r="G127" s="11" t="s">
        <v>74</v>
      </c>
      <c r="H127" s="65">
        <v>308640</v>
      </c>
      <c r="I127" s="67">
        <v>44673</v>
      </c>
      <c r="J127" s="254" t="s">
        <v>331</v>
      </c>
      <c r="K127" s="248" t="s">
        <v>14</v>
      </c>
      <c r="L127" s="39"/>
    </row>
    <row r="128" spans="1:12" ht="154.5" customHeight="1" x14ac:dyDescent="0.25">
      <c r="A128" s="34">
        <v>39</v>
      </c>
      <c r="B128" s="254" t="s">
        <v>128</v>
      </c>
      <c r="C128" s="254" t="s">
        <v>152</v>
      </c>
      <c r="D128" s="68" t="s">
        <v>153</v>
      </c>
      <c r="E128" s="85">
        <v>4120</v>
      </c>
      <c r="F128" s="69">
        <v>211932.79999999999</v>
      </c>
      <c r="G128" s="11" t="s">
        <v>74</v>
      </c>
      <c r="H128" s="65">
        <v>211932.79999999999</v>
      </c>
      <c r="I128" s="67">
        <v>44673</v>
      </c>
      <c r="J128" s="254" t="s">
        <v>331</v>
      </c>
      <c r="K128" s="248" t="s">
        <v>14</v>
      </c>
      <c r="L128" s="39"/>
    </row>
    <row r="129" spans="1:12" ht="150" customHeight="1" x14ac:dyDescent="0.25">
      <c r="A129" s="34">
        <v>40</v>
      </c>
      <c r="B129" s="254" t="s">
        <v>128</v>
      </c>
      <c r="C129" s="254" t="s">
        <v>152</v>
      </c>
      <c r="D129" s="68" t="s">
        <v>154</v>
      </c>
      <c r="E129" s="85">
        <v>2740</v>
      </c>
      <c r="F129" s="69">
        <v>140945.60000000001</v>
      </c>
      <c r="G129" s="11" t="s">
        <v>74</v>
      </c>
      <c r="H129" s="65">
        <v>140945.60000000001</v>
      </c>
      <c r="I129" s="67">
        <v>44673</v>
      </c>
      <c r="J129" s="254" t="s">
        <v>331</v>
      </c>
      <c r="K129" s="248" t="s">
        <v>14</v>
      </c>
      <c r="L129" s="39"/>
    </row>
    <row r="130" spans="1:12" ht="155.25" customHeight="1" x14ac:dyDescent="0.25">
      <c r="A130" s="34">
        <v>41</v>
      </c>
      <c r="B130" s="254" t="s">
        <v>128</v>
      </c>
      <c r="C130" s="254" t="s">
        <v>155</v>
      </c>
      <c r="D130" s="68" t="s">
        <v>156</v>
      </c>
      <c r="E130" s="85">
        <v>14000</v>
      </c>
      <c r="F130" s="69">
        <v>1767080</v>
      </c>
      <c r="G130" s="11" t="s">
        <v>74</v>
      </c>
      <c r="H130" s="69">
        <v>1767080</v>
      </c>
      <c r="I130" s="67">
        <v>44673</v>
      </c>
      <c r="J130" s="254" t="s">
        <v>331</v>
      </c>
      <c r="K130" s="248" t="s">
        <v>14</v>
      </c>
      <c r="L130" s="39"/>
    </row>
    <row r="131" spans="1:12" ht="165.75" x14ac:dyDescent="0.25">
      <c r="A131" s="34">
        <v>42</v>
      </c>
      <c r="B131" s="254" t="s">
        <v>128</v>
      </c>
      <c r="C131" s="254" t="s">
        <v>155</v>
      </c>
      <c r="D131" s="68" t="s">
        <v>157</v>
      </c>
      <c r="E131" s="85">
        <v>8000</v>
      </c>
      <c r="F131" s="69">
        <v>1228880</v>
      </c>
      <c r="G131" s="11" t="s">
        <v>74</v>
      </c>
      <c r="H131" s="69">
        <v>1228880</v>
      </c>
      <c r="I131" s="67">
        <v>44673</v>
      </c>
      <c r="J131" s="254" t="s">
        <v>331</v>
      </c>
      <c r="K131" s="248" t="s">
        <v>14</v>
      </c>
      <c r="L131" s="39"/>
    </row>
    <row r="132" spans="1:12" ht="153" customHeight="1" x14ac:dyDescent="0.25">
      <c r="A132" s="34">
        <v>43</v>
      </c>
      <c r="B132" s="254" t="s">
        <v>128</v>
      </c>
      <c r="C132" s="254" t="s">
        <v>158</v>
      </c>
      <c r="D132" s="68" t="s">
        <v>159</v>
      </c>
      <c r="E132" s="85">
        <v>7900</v>
      </c>
      <c r="F132" s="69">
        <v>104596</v>
      </c>
      <c r="G132" s="11" t="s">
        <v>74</v>
      </c>
      <c r="H132" s="69">
        <v>104596</v>
      </c>
      <c r="I132" s="67">
        <v>44673</v>
      </c>
      <c r="J132" s="254" t="s">
        <v>331</v>
      </c>
      <c r="K132" s="248" t="s">
        <v>14</v>
      </c>
      <c r="L132" s="39"/>
    </row>
    <row r="133" spans="1:12" ht="152.25" customHeight="1" x14ac:dyDescent="0.25">
      <c r="A133" s="34">
        <v>44</v>
      </c>
      <c r="B133" s="254" t="s">
        <v>128</v>
      </c>
      <c r="C133" s="254" t="s">
        <v>299</v>
      </c>
      <c r="D133" s="68" t="s">
        <v>160</v>
      </c>
      <c r="E133" s="85">
        <v>7395</v>
      </c>
      <c r="F133" s="69">
        <v>97909.8</v>
      </c>
      <c r="G133" s="11" t="s">
        <v>74</v>
      </c>
      <c r="H133" s="69">
        <v>97909.8</v>
      </c>
      <c r="I133" s="67">
        <v>44673</v>
      </c>
      <c r="J133" s="254" t="s">
        <v>331</v>
      </c>
      <c r="K133" s="248" t="s">
        <v>14</v>
      </c>
      <c r="L133" s="39"/>
    </row>
    <row r="134" spans="1:12" ht="165.75" x14ac:dyDescent="0.25">
      <c r="A134" s="34">
        <v>45</v>
      </c>
      <c r="B134" s="254" t="s">
        <v>128</v>
      </c>
      <c r="C134" s="254" t="s">
        <v>15</v>
      </c>
      <c r="D134" s="68" t="s">
        <v>161</v>
      </c>
      <c r="E134" s="85">
        <v>7000</v>
      </c>
      <c r="F134" s="69">
        <v>613200</v>
      </c>
      <c r="G134" s="11" t="s">
        <v>74</v>
      </c>
      <c r="H134" s="69">
        <v>613200</v>
      </c>
      <c r="I134" s="67">
        <v>44673</v>
      </c>
      <c r="J134" s="254" t="s">
        <v>331</v>
      </c>
      <c r="K134" s="248" t="s">
        <v>14</v>
      </c>
      <c r="L134" s="39"/>
    </row>
    <row r="135" spans="1:12" ht="165.75" x14ac:dyDescent="0.25">
      <c r="A135" s="34">
        <v>46</v>
      </c>
      <c r="B135" s="254" t="s">
        <v>128</v>
      </c>
      <c r="C135" s="254" t="s">
        <v>15</v>
      </c>
      <c r="D135" s="68" t="s">
        <v>162</v>
      </c>
      <c r="E135" s="85">
        <v>1290</v>
      </c>
      <c r="F135" s="69">
        <v>113004</v>
      </c>
      <c r="G135" s="11" t="s">
        <v>74</v>
      </c>
      <c r="H135" s="69">
        <v>113004</v>
      </c>
      <c r="I135" s="67">
        <v>44673</v>
      </c>
      <c r="J135" s="254" t="s">
        <v>331</v>
      </c>
      <c r="K135" s="248" t="s">
        <v>14</v>
      </c>
      <c r="L135" s="39"/>
    </row>
    <row r="136" spans="1:12" ht="165.75" x14ac:dyDescent="0.25">
      <c r="A136" s="34">
        <v>47</v>
      </c>
      <c r="B136" s="254" t="s">
        <v>128</v>
      </c>
      <c r="C136" s="254" t="s">
        <v>163</v>
      </c>
      <c r="D136" s="68" t="s">
        <v>164</v>
      </c>
      <c r="E136" s="85">
        <v>1300</v>
      </c>
      <c r="F136" s="69">
        <v>113880</v>
      </c>
      <c r="G136" s="11" t="s">
        <v>74</v>
      </c>
      <c r="H136" s="69">
        <v>113880</v>
      </c>
      <c r="I136" s="67">
        <v>44673</v>
      </c>
      <c r="J136" s="254" t="s">
        <v>331</v>
      </c>
      <c r="K136" s="248" t="s">
        <v>14</v>
      </c>
      <c r="L136" s="39"/>
    </row>
    <row r="137" spans="1:12" ht="165.75" x14ac:dyDescent="0.25">
      <c r="A137" s="34">
        <v>48</v>
      </c>
      <c r="B137" s="254" t="s">
        <v>128</v>
      </c>
      <c r="C137" s="254" t="s">
        <v>15</v>
      </c>
      <c r="D137" s="68" t="s">
        <v>166</v>
      </c>
      <c r="E137" s="85">
        <v>4000</v>
      </c>
      <c r="F137" s="69">
        <v>350400</v>
      </c>
      <c r="G137" s="11" t="s">
        <v>74</v>
      </c>
      <c r="H137" s="69">
        <v>350400</v>
      </c>
      <c r="I137" s="67">
        <v>44673</v>
      </c>
      <c r="J137" s="254" t="s">
        <v>331</v>
      </c>
      <c r="K137" s="248" t="s">
        <v>14</v>
      </c>
      <c r="L137" s="39"/>
    </row>
    <row r="138" spans="1:12" ht="165.75" x14ac:dyDescent="0.25">
      <c r="A138" s="34">
        <v>49</v>
      </c>
      <c r="B138" s="254" t="s">
        <v>128</v>
      </c>
      <c r="C138" s="254" t="s">
        <v>15</v>
      </c>
      <c r="D138" s="68" t="s">
        <v>167</v>
      </c>
      <c r="E138" s="85">
        <v>1610</v>
      </c>
      <c r="F138" s="69">
        <v>141036</v>
      </c>
      <c r="G138" s="11" t="s">
        <v>74</v>
      </c>
      <c r="H138" s="69">
        <v>141036</v>
      </c>
      <c r="I138" s="67">
        <v>44673</v>
      </c>
      <c r="J138" s="254" t="s">
        <v>331</v>
      </c>
      <c r="K138" s="248" t="s">
        <v>14</v>
      </c>
      <c r="L138" s="39"/>
    </row>
    <row r="139" spans="1:12" ht="165.75" x14ac:dyDescent="0.25">
      <c r="A139" s="34">
        <v>50</v>
      </c>
      <c r="B139" s="254" t="s">
        <v>128</v>
      </c>
      <c r="C139" s="254" t="s">
        <v>15</v>
      </c>
      <c r="D139" s="68" t="s">
        <v>168</v>
      </c>
      <c r="E139" s="85">
        <v>865</v>
      </c>
      <c r="F139" s="69">
        <v>75774</v>
      </c>
      <c r="G139" s="11" t="s">
        <v>74</v>
      </c>
      <c r="H139" s="69">
        <v>75774</v>
      </c>
      <c r="I139" s="67">
        <v>44673</v>
      </c>
      <c r="J139" s="254" t="s">
        <v>331</v>
      </c>
      <c r="K139" s="248" t="s">
        <v>14</v>
      </c>
      <c r="L139" s="39"/>
    </row>
    <row r="140" spans="1:12" ht="165.75" x14ac:dyDescent="0.25">
      <c r="A140" s="34">
        <v>51</v>
      </c>
      <c r="B140" s="254" t="s">
        <v>128</v>
      </c>
      <c r="C140" s="254" t="s">
        <v>335</v>
      </c>
      <c r="D140" s="68" t="s">
        <v>169</v>
      </c>
      <c r="E140" s="85">
        <v>988</v>
      </c>
      <c r="F140" s="69">
        <v>38053.980000000003</v>
      </c>
      <c r="G140" s="11" t="s">
        <v>74</v>
      </c>
      <c r="H140" s="69">
        <v>38053.980000000003</v>
      </c>
      <c r="I140" s="67">
        <v>44673</v>
      </c>
      <c r="J140" s="254" t="s">
        <v>331</v>
      </c>
      <c r="K140" s="248" t="s">
        <v>14</v>
      </c>
      <c r="L140" s="39"/>
    </row>
    <row r="141" spans="1:12" ht="165.75" x14ac:dyDescent="0.25">
      <c r="A141" s="34">
        <v>52</v>
      </c>
      <c r="B141" s="254" t="s">
        <v>128</v>
      </c>
      <c r="C141" s="254" t="s">
        <v>170</v>
      </c>
      <c r="D141" s="68" t="s">
        <v>171</v>
      </c>
      <c r="E141" s="85">
        <v>602</v>
      </c>
      <c r="F141" s="69">
        <v>335175.53999999998</v>
      </c>
      <c r="G141" s="11" t="s">
        <v>74</v>
      </c>
      <c r="H141" s="69">
        <v>335175.53999999998</v>
      </c>
      <c r="I141" s="67">
        <v>44673</v>
      </c>
      <c r="J141" s="254" t="s">
        <v>331</v>
      </c>
      <c r="K141" s="248" t="s">
        <v>14</v>
      </c>
      <c r="L141" s="39"/>
    </row>
    <row r="142" spans="1:12" ht="165.75" x14ac:dyDescent="0.25">
      <c r="A142" s="34">
        <v>53</v>
      </c>
      <c r="B142" s="254" t="s">
        <v>128</v>
      </c>
      <c r="C142" s="254" t="s">
        <v>172</v>
      </c>
      <c r="D142" s="68" t="s">
        <v>173</v>
      </c>
      <c r="E142" s="85">
        <v>3067</v>
      </c>
      <c r="F142" s="69">
        <v>34464.14</v>
      </c>
      <c r="G142" s="11" t="s">
        <v>74</v>
      </c>
      <c r="H142" s="69">
        <v>34464.14</v>
      </c>
      <c r="I142" s="67">
        <v>44673</v>
      </c>
      <c r="J142" s="254" t="s">
        <v>331</v>
      </c>
      <c r="K142" s="248" t="s">
        <v>14</v>
      </c>
      <c r="L142" s="39"/>
    </row>
    <row r="143" spans="1:12" ht="165.75" x14ac:dyDescent="0.25">
      <c r="A143" s="34">
        <v>54</v>
      </c>
      <c r="B143" s="254" t="s">
        <v>128</v>
      </c>
      <c r="C143" s="254" t="s">
        <v>15</v>
      </c>
      <c r="D143" s="68" t="s">
        <v>174</v>
      </c>
      <c r="E143" s="85">
        <v>1417</v>
      </c>
      <c r="F143" s="69">
        <v>124129.2</v>
      </c>
      <c r="G143" s="11" t="s">
        <v>74</v>
      </c>
      <c r="H143" s="69">
        <v>124129.2</v>
      </c>
      <c r="I143" s="67">
        <v>44673</v>
      </c>
      <c r="J143" s="254" t="s">
        <v>331</v>
      </c>
      <c r="K143" s="248" t="s">
        <v>14</v>
      </c>
      <c r="L143" s="39"/>
    </row>
    <row r="144" spans="1:12" ht="165.75" x14ac:dyDescent="0.25">
      <c r="A144" s="34">
        <v>55</v>
      </c>
      <c r="B144" s="254" t="s">
        <v>128</v>
      </c>
      <c r="C144" s="254" t="s">
        <v>175</v>
      </c>
      <c r="D144" s="68" t="s">
        <v>176</v>
      </c>
      <c r="E144" s="85">
        <v>678</v>
      </c>
      <c r="F144" s="69">
        <v>59392.800000000003</v>
      </c>
      <c r="G144" s="11" t="s">
        <v>74</v>
      </c>
      <c r="H144" s="69">
        <v>59392.800000000003</v>
      </c>
      <c r="I144" s="67">
        <v>44673</v>
      </c>
      <c r="J144" s="254" t="s">
        <v>331</v>
      </c>
      <c r="K144" s="248" t="s">
        <v>14</v>
      </c>
      <c r="L144" s="39"/>
    </row>
    <row r="145" spans="1:12" ht="165.75" x14ac:dyDescent="0.25">
      <c r="A145" s="34">
        <v>56</v>
      </c>
      <c r="B145" s="254" t="s">
        <v>128</v>
      </c>
      <c r="C145" s="254" t="s">
        <v>175</v>
      </c>
      <c r="D145" s="68" t="s">
        <v>177</v>
      </c>
      <c r="E145" s="85">
        <v>758</v>
      </c>
      <c r="F145" s="69">
        <v>38045.83</v>
      </c>
      <c r="G145" s="11" t="s">
        <v>74</v>
      </c>
      <c r="H145" s="69">
        <v>38045.83</v>
      </c>
      <c r="I145" s="67">
        <v>44673</v>
      </c>
      <c r="J145" s="254" t="s">
        <v>331</v>
      </c>
      <c r="K145" s="248" t="s">
        <v>14</v>
      </c>
      <c r="L145" s="39"/>
    </row>
    <row r="146" spans="1:12" ht="165.75" x14ac:dyDescent="0.25">
      <c r="A146" s="34">
        <v>57</v>
      </c>
      <c r="B146" s="254" t="s">
        <v>128</v>
      </c>
      <c r="C146" s="254" t="s">
        <v>165</v>
      </c>
      <c r="D146" s="68" t="s">
        <v>178</v>
      </c>
      <c r="E146" s="85">
        <v>2700</v>
      </c>
      <c r="F146" s="69">
        <v>236520</v>
      </c>
      <c r="G146" s="11" t="s">
        <v>74</v>
      </c>
      <c r="H146" s="69">
        <v>236520</v>
      </c>
      <c r="I146" s="67">
        <v>44673</v>
      </c>
      <c r="J146" s="254" t="s">
        <v>331</v>
      </c>
      <c r="K146" s="248" t="s">
        <v>14</v>
      </c>
      <c r="L146" s="39"/>
    </row>
    <row r="147" spans="1:12" ht="165.75" x14ac:dyDescent="0.25">
      <c r="A147" s="34">
        <v>58</v>
      </c>
      <c r="B147" s="254" t="s">
        <v>128</v>
      </c>
      <c r="C147" s="254" t="s">
        <v>179</v>
      </c>
      <c r="D147" s="68" t="s">
        <v>180</v>
      </c>
      <c r="E147" s="85">
        <v>1160</v>
      </c>
      <c r="F147" s="69">
        <v>101616</v>
      </c>
      <c r="G147" s="11" t="s">
        <v>74</v>
      </c>
      <c r="H147" s="69">
        <v>101616</v>
      </c>
      <c r="I147" s="67">
        <v>44673</v>
      </c>
      <c r="J147" s="254" t="s">
        <v>331</v>
      </c>
      <c r="K147" s="248" t="s">
        <v>14</v>
      </c>
      <c r="L147" s="39"/>
    </row>
    <row r="148" spans="1:12" ht="165.75" x14ac:dyDescent="0.25">
      <c r="A148" s="34">
        <v>59</v>
      </c>
      <c r="B148" s="254" t="s">
        <v>128</v>
      </c>
      <c r="C148" s="254" t="s">
        <v>15</v>
      </c>
      <c r="D148" s="68" t="s">
        <v>181</v>
      </c>
      <c r="E148" s="85">
        <v>3000</v>
      </c>
      <c r="F148" s="69">
        <v>262800</v>
      </c>
      <c r="G148" s="11" t="s">
        <v>74</v>
      </c>
      <c r="H148" s="69">
        <v>262800</v>
      </c>
      <c r="I148" s="67">
        <v>44673</v>
      </c>
      <c r="J148" s="254" t="s">
        <v>331</v>
      </c>
      <c r="K148" s="248" t="s">
        <v>14</v>
      </c>
      <c r="L148" s="39"/>
    </row>
    <row r="149" spans="1:12" ht="165.75" x14ac:dyDescent="0.25">
      <c r="A149" s="34">
        <v>60</v>
      </c>
      <c r="B149" s="254" t="s">
        <v>128</v>
      </c>
      <c r="C149" s="254" t="s">
        <v>15</v>
      </c>
      <c r="D149" s="68" t="s">
        <v>184</v>
      </c>
      <c r="E149" s="85">
        <v>2900</v>
      </c>
      <c r="F149" s="69">
        <v>254040</v>
      </c>
      <c r="G149" s="11" t="s">
        <v>74</v>
      </c>
      <c r="H149" s="69">
        <v>254040</v>
      </c>
      <c r="I149" s="67">
        <v>44673</v>
      </c>
      <c r="J149" s="254" t="s">
        <v>331</v>
      </c>
      <c r="K149" s="248" t="s">
        <v>14</v>
      </c>
      <c r="L149" s="39"/>
    </row>
    <row r="150" spans="1:12" ht="165.75" x14ac:dyDescent="0.25">
      <c r="A150" s="34">
        <v>61</v>
      </c>
      <c r="B150" s="254" t="s">
        <v>128</v>
      </c>
      <c r="C150" s="254" t="s">
        <v>182</v>
      </c>
      <c r="D150" s="68" t="s">
        <v>183</v>
      </c>
      <c r="E150" s="85">
        <v>1012</v>
      </c>
      <c r="F150" s="69">
        <v>88651.199999999997</v>
      </c>
      <c r="G150" s="11" t="s">
        <v>74</v>
      </c>
      <c r="H150" s="69">
        <v>88651.199999999997</v>
      </c>
      <c r="I150" s="67">
        <v>44673</v>
      </c>
      <c r="J150" s="254" t="s">
        <v>331</v>
      </c>
      <c r="K150" s="248" t="s">
        <v>14</v>
      </c>
      <c r="L150" s="39"/>
    </row>
    <row r="151" spans="1:12" ht="165.75" x14ac:dyDescent="0.25">
      <c r="A151" s="34">
        <v>62</v>
      </c>
      <c r="B151" s="254" t="s">
        <v>128</v>
      </c>
      <c r="C151" s="254" t="s">
        <v>47</v>
      </c>
      <c r="D151" s="68" t="s">
        <v>185</v>
      </c>
      <c r="E151" s="85">
        <v>5000</v>
      </c>
      <c r="F151" s="69">
        <v>314000</v>
      </c>
      <c r="G151" s="11" t="s">
        <v>74</v>
      </c>
      <c r="H151" s="69">
        <v>314000</v>
      </c>
      <c r="I151" s="67">
        <v>44673</v>
      </c>
      <c r="J151" s="254" t="s">
        <v>331</v>
      </c>
      <c r="K151" s="248" t="s">
        <v>14</v>
      </c>
      <c r="L151" s="39"/>
    </row>
    <row r="152" spans="1:12" ht="165.75" x14ac:dyDescent="0.25">
      <c r="A152" s="34">
        <v>63</v>
      </c>
      <c r="B152" s="254" t="s">
        <v>128</v>
      </c>
      <c r="C152" s="254" t="s">
        <v>186</v>
      </c>
      <c r="D152" s="68" t="s">
        <v>187</v>
      </c>
      <c r="E152" s="85">
        <v>2300</v>
      </c>
      <c r="F152" s="69">
        <v>144440</v>
      </c>
      <c r="G152" s="11" t="s">
        <v>74</v>
      </c>
      <c r="H152" s="69">
        <v>144440</v>
      </c>
      <c r="I152" s="67">
        <v>44673</v>
      </c>
      <c r="J152" s="254" t="s">
        <v>331</v>
      </c>
      <c r="K152" s="248" t="s">
        <v>14</v>
      </c>
      <c r="L152" s="39"/>
    </row>
    <row r="153" spans="1:12" ht="165.75" x14ac:dyDescent="0.25">
      <c r="A153" s="34">
        <v>64</v>
      </c>
      <c r="B153" s="254" t="s">
        <v>128</v>
      </c>
      <c r="C153" s="254" t="s">
        <v>186</v>
      </c>
      <c r="D153" s="68" t="s">
        <v>188</v>
      </c>
      <c r="E153" s="85">
        <v>2200</v>
      </c>
      <c r="F153" s="69">
        <v>138160</v>
      </c>
      <c r="G153" s="11" t="s">
        <v>74</v>
      </c>
      <c r="H153" s="69">
        <v>138160</v>
      </c>
      <c r="I153" s="67">
        <v>44673</v>
      </c>
      <c r="J153" s="254" t="s">
        <v>331</v>
      </c>
      <c r="K153" s="248" t="s">
        <v>14</v>
      </c>
      <c r="L153" s="39"/>
    </row>
    <row r="154" spans="1:12" ht="165.75" x14ac:dyDescent="0.25">
      <c r="A154" s="34">
        <v>65</v>
      </c>
      <c r="B154" s="254" t="s">
        <v>128</v>
      </c>
      <c r="C154" s="254" t="s">
        <v>336</v>
      </c>
      <c r="D154" s="68" t="s">
        <v>189</v>
      </c>
      <c r="E154" s="85">
        <v>2900</v>
      </c>
      <c r="F154" s="69">
        <v>182120</v>
      </c>
      <c r="G154" s="11" t="s">
        <v>74</v>
      </c>
      <c r="H154" s="69">
        <v>182120</v>
      </c>
      <c r="I154" s="67">
        <v>44673</v>
      </c>
      <c r="J154" s="254" t="s">
        <v>331</v>
      </c>
      <c r="K154" s="248" t="s">
        <v>14</v>
      </c>
      <c r="L154" s="39"/>
    </row>
    <row r="155" spans="1:12" ht="165.75" x14ac:dyDescent="0.25">
      <c r="A155" s="34">
        <v>66</v>
      </c>
      <c r="B155" s="254" t="s">
        <v>128</v>
      </c>
      <c r="C155" s="254" t="s">
        <v>165</v>
      </c>
      <c r="D155" s="68" t="s">
        <v>190</v>
      </c>
      <c r="E155" s="85">
        <v>840</v>
      </c>
      <c r="F155" s="69">
        <v>73584</v>
      </c>
      <c r="G155" s="11" t="s">
        <v>74</v>
      </c>
      <c r="H155" s="69">
        <v>73584</v>
      </c>
      <c r="I155" s="67">
        <v>44673</v>
      </c>
      <c r="J155" s="254" t="s">
        <v>331</v>
      </c>
      <c r="K155" s="248" t="s">
        <v>14</v>
      </c>
      <c r="L155" s="39"/>
    </row>
    <row r="156" spans="1:12" ht="165.75" x14ac:dyDescent="0.25">
      <c r="A156" s="34">
        <v>67</v>
      </c>
      <c r="B156" s="254" t="s">
        <v>128</v>
      </c>
      <c r="C156" s="254" t="s">
        <v>191</v>
      </c>
      <c r="D156" s="68" t="s">
        <v>192</v>
      </c>
      <c r="E156" s="85">
        <v>5613</v>
      </c>
      <c r="F156" s="69">
        <v>862212.93</v>
      </c>
      <c r="G156" s="11" t="s">
        <v>74</v>
      </c>
      <c r="H156" s="69">
        <v>862212.93</v>
      </c>
      <c r="I156" s="67">
        <v>44673</v>
      </c>
      <c r="J156" s="254" t="s">
        <v>331</v>
      </c>
      <c r="K156" s="248" t="s">
        <v>14</v>
      </c>
      <c r="L156" s="39"/>
    </row>
    <row r="157" spans="1:12" x14ac:dyDescent="0.25">
      <c r="A157" s="34"/>
      <c r="B157" s="88" t="s">
        <v>193</v>
      </c>
      <c r="C157" s="88"/>
      <c r="D157" s="89"/>
      <c r="E157" s="90">
        <f>SUM(E62:E156)</f>
        <v>230653</v>
      </c>
      <c r="F157" s="91">
        <f>SUM(F62:F156)</f>
        <v>17063782.440000001</v>
      </c>
      <c r="G157" s="88"/>
      <c r="H157" s="91">
        <f>SUM(H62:H156)</f>
        <v>17063782.440000001</v>
      </c>
      <c r="I157" s="92"/>
      <c r="J157" s="11"/>
      <c r="K157" s="248"/>
      <c r="L157" s="39"/>
    </row>
    <row r="158" spans="1:12" x14ac:dyDescent="0.25">
      <c r="A158" s="325"/>
      <c r="B158" s="326" t="s">
        <v>346</v>
      </c>
      <c r="C158" s="326"/>
      <c r="D158" s="327"/>
      <c r="E158" s="328">
        <f>E20+E31+E59+E157</f>
        <v>232423.7</v>
      </c>
      <c r="F158" s="329">
        <f>F20+F31+F56+F59+F157</f>
        <v>82940682.210000008</v>
      </c>
      <c r="G158" s="329">
        <f t="shared" ref="G158:H158" si="0">G20+G31+G56+G59+G157</f>
        <v>2126700.59</v>
      </c>
      <c r="H158" s="329">
        <f t="shared" si="0"/>
        <v>20532431.550000001</v>
      </c>
      <c r="I158" s="330"/>
      <c r="J158" s="326"/>
      <c r="K158" s="321"/>
      <c r="L158" s="331"/>
    </row>
    <row r="159" spans="1:12" x14ac:dyDescent="0.25">
      <c r="A159" s="325"/>
      <c r="B159" s="348" t="s">
        <v>347</v>
      </c>
      <c r="C159" s="349"/>
      <c r="D159" s="350"/>
      <c r="E159" s="328">
        <f>E157</f>
        <v>230653</v>
      </c>
      <c r="F159" s="329">
        <f>F157</f>
        <v>17063782.440000001</v>
      </c>
      <c r="G159" s="329"/>
      <c r="H159" s="329">
        <f>H157</f>
        <v>17063782.440000001</v>
      </c>
      <c r="I159" s="330"/>
      <c r="J159" s="326"/>
      <c r="K159" s="321"/>
      <c r="L159" s="331"/>
    </row>
    <row r="160" spans="1:12" x14ac:dyDescent="0.25">
      <c r="A160" s="34"/>
      <c r="B160" s="88" t="s">
        <v>196</v>
      </c>
      <c r="C160" s="254"/>
      <c r="D160" s="68"/>
      <c r="E160" s="66"/>
      <c r="F160" s="91">
        <f>F157+F59+F56+F30+F20</f>
        <v>82760966.880000025</v>
      </c>
      <c r="G160" s="94">
        <f>G56+G31+G20</f>
        <v>2126700.59</v>
      </c>
      <c r="H160" s="91"/>
      <c r="I160" s="67"/>
      <c r="J160" s="11"/>
      <c r="K160" s="248"/>
      <c r="L160" s="39"/>
    </row>
    <row r="161" spans="1:12" ht="25.5" x14ac:dyDescent="0.25">
      <c r="A161" s="34"/>
      <c r="B161" s="88" t="s">
        <v>135</v>
      </c>
      <c r="C161" s="254"/>
      <c r="D161" s="68"/>
      <c r="E161" s="66"/>
      <c r="F161" s="91">
        <f>F23</f>
        <v>179715.33</v>
      </c>
      <c r="G161" s="94">
        <f>G23</f>
        <v>179715.33</v>
      </c>
      <c r="H161" s="93"/>
      <c r="I161" s="67"/>
      <c r="J161" s="11"/>
      <c r="K161" s="248"/>
      <c r="L161" s="39"/>
    </row>
    <row r="162" spans="1:12" x14ac:dyDescent="0.25">
      <c r="A162" s="34"/>
      <c r="B162" s="62" t="s">
        <v>41</v>
      </c>
      <c r="C162" s="254"/>
      <c r="D162" s="68"/>
      <c r="E162" s="66"/>
      <c r="F162" s="91">
        <f>F160+F161</f>
        <v>82940682.210000023</v>
      </c>
      <c r="G162" s="62"/>
      <c r="H162" s="39"/>
      <c r="I162" s="255"/>
      <c r="J162" s="63"/>
      <c r="K162" s="248"/>
      <c r="L162" s="39"/>
    </row>
    <row r="163" spans="1:12" x14ac:dyDescent="0.25">
      <c r="A163" s="34"/>
      <c r="B163" s="62"/>
      <c r="C163" s="254"/>
      <c r="D163" s="68"/>
      <c r="E163" s="66"/>
      <c r="F163" s="69"/>
      <c r="G163" s="62"/>
      <c r="H163" s="39"/>
      <c r="I163" s="255"/>
      <c r="J163" s="63"/>
      <c r="K163" s="248"/>
      <c r="L163" s="39"/>
    </row>
    <row r="164" spans="1:12" hidden="1" x14ac:dyDescent="0.25">
      <c r="A164" s="285"/>
      <c r="B164" s="290"/>
      <c r="C164" s="293"/>
      <c r="D164" s="294"/>
      <c r="E164" s="308" t="s">
        <v>285</v>
      </c>
      <c r="F164" s="309">
        <f>F20+F31+F56+F59</f>
        <v>65876899.770000011</v>
      </c>
      <c r="G164" s="309">
        <f>G20+G31+G56+G59</f>
        <v>2126700.59</v>
      </c>
      <c r="H164" s="289"/>
      <c r="I164" s="289"/>
      <c r="J164" s="286"/>
      <c r="K164" s="286"/>
      <c r="L164" s="291"/>
    </row>
    <row r="165" spans="1:12" hidden="1" x14ac:dyDescent="0.25">
      <c r="A165" s="39"/>
      <c r="B165" s="252"/>
      <c r="C165" s="270"/>
      <c r="D165" s="35"/>
      <c r="E165" s="300" t="s">
        <v>344</v>
      </c>
      <c r="F165" s="301"/>
      <c r="G165" s="302">
        <f>F164-G164</f>
        <v>63750199.180000007</v>
      </c>
      <c r="H165" s="37"/>
      <c r="I165" s="253"/>
      <c r="J165" s="12"/>
      <c r="K165" s="248"/>
      <c r="L165" s="38"/>
    </row>
    <row r="166" spans="1:12" hidden="1" x14ac:dyDescent="0.25">
      <c r="A166" s="39"/>
      <c r="B166" s="252"/>
      <c r="C166" s="270"/>
      <c r="D166" s="35"/>
      <c r="E166" s="37"/>
      <c r="F166" s="55"/>
      <c r="G166" s="12"/>
      <c r="H166" s="37"/>
      <c r="I166" s="253"/>
      <c r="J166" s="12"/>
      <c r="K166" s="248"/>
      <c r="L166" s="38"/>
    </row>
    <row r="167" spans="1:12" hidden="1" x14ac:dyDescent="0.25">
      <c r="A167" s="292"/>
      <c r="B167" s="288"/>
      <c r="C167" s="287"/>
      <c r="D167" s="286"/>
      <c r="E167" s="306" t="s">
        <v>343</v>
      </c>
      <c r="F167" s="307">
        <f>F20+F30+F56+F59</f>
        <v>65697184.440000013</v>
      </c>
      <c r="G167" s="307">
        <f>G20+G30+G56+G59</f>
        <v>1946985.26</v>
      </c>
      <c r="H167" s="287"/>
      <c r="I167" s="295"/>
      <c r="J167" s="287"/>
      <c r="K167" s="286"/>
      <c r="L167" s="287"/>
    </row>
    <row r="168" spans="1:12" hidden="1" x14ac:dyDescent="0.25">
      <c r="A168" s="40"/>
      <c r="B168" s="250"/>
      <c r="C168" s="247"/>
      <c r="D168" s="36"/>
      <c r="E168" s="303" t="s">
        <v>345</v>
      </c>
      <c r="F168" s="304"/>
      <c r="G168" s="305">
        <f>F167-G167</f>
        <v>63750199.180000015</v>
      </c>
      <c r="H168" s="36"/>
      <c r="I168" s="251"/>
      <c r="J168" s="41"/>
      <c r="K168" s="248"/>
      <c r="L168" s="36"/>
    </row>
    <row r="169" spans="1:12" x14ac:dyDescent="0.25">
      <c r="A169" s="42"/>
      <c r="B169" s="274"/>
      <c r="C169" s="264"/>
      <c r="D169" s="42"/>
      <c r="E169" s="43"/>
      <c r="F169" s="43"/>
      <c r="G169" s="44"/>
      <c r="H169" s="45"/>
      <c r="I169" s="279"/>
      <c r="J169" s="46"/>
      <c r="K169" s="264"/>
      <c r="L169" s="42"/>
    </row>
    <row r="170" spans="1:12" x14ac:dyDescent="0.25">
      <c r="A170" s="47"/>
      <c r="B170" s="275"/>
      <c r="C170" s="263"/>
      <c r="D170" s="47"/>
      <c r="E170" s="48"/>
      <c r="F170" s="48"/>
      <c r="G170" s="47"/>
      <c r="H170" s="47"/>
      <c r="I170" s="48"/>
      <c r="J170" s="49"/>
      <c r="K170" s="263"/>
      <c r="L170" s="47"/>
    </row>
    <row r="171" spans="1:12" x14ac:dyDescent="0.25">
      <c r="A171" s="47"/>
      <c r="B171" s="275"/>
      <c r="C171" s="263"/>
      <c r="D171" s="47"/>
      <c r="E171" s="48"/>
      <c r="F171" s="50"/>
      <c r="G171" s="47"/>
      <c r="H171" s="47"/>
      <c r="I171" s="48"/>
      <c r="J171" s="49"/>
      <c r="K171" s="263"/>
      <c r="L171" s="47"/>
    </row>
    <row r="172" spans="1:12" x14ac:dyDescent="0.25">
      <c r="A172" s="47"/>
      <c r="B172" s="275"/>
      <c r="C172" s="271"/>
      <c r="D172" s="51"/>
      <c r="E172" s="48"/>
      <c r="F172" s="52"/>
      <c r="G172" s="47"/>
      <c r="H172" s="47"/>
      <c r="I172" s="48"/>
      <c r="J172" s="49"/>
      <c r="K172" s="263"/>
      <c r="L172" s="47"/>
    </row>
    <row r="173" spans="1:12" x14ac:dyDescent="0.25">
      <c r="A173" s="47"/>
      <c r="B173" s="275"/>
      <c r="C173" s="263"/>
      <c r="D173" s="47"/>
      <c r="E173" s="48"/>
      <c r="F173" s="48"/>
      <c r="G173" s="47"/>
      <c r="H173" s="47"/>
      <c r="I173" s="48"/>
      <c r="J173" s="49"/>
      <c r="K173" s="263"/>
      <c r="L173" s="47"/>
    </row>
    <row r="174" spans="1:12" x14ac:dyDescent="0.25">
      <c r="A174" s="47"/>
      <c r="B174" s="275"/>
      <c r="C174" s="263"/>
      <c r="D174" s="51"/>
      <c r="E174" s="53"/>
      <c r="F174" s="52"/>
      <c r="G174" s="51"/>
      <c r="H174" s="51"/>
      <c r="I174" s="48"/>
      <c r="J174" s="49"/>
      <c r="K174" s="263"/>
      <c r="L174" s="47"/>
    </row>
    <row r="175" spans="1:12" x14ac:dyDescent="0.25">
      <c r="A175" s="47"/>
      <c r="B175" s="275"/>
      <c r="C175" s="263"/>
      <c r="D175" s="47"/>
      <c r="E175" s="48"/>
      <c r="F175" s="48"/>
      <c r="G175" s="47"/>
      <c r="H175" s="47"/>
      <c r="I175" s="48"/>
      <c r="J175" s="49"/>
      <c r="K175" s="263"/>
      <c r="L175" s="47"/>
    </row>
    <row r="176" spans="1:12" x14ac:dyDescent="0.25">
      <c r="A176" s="47"/>
      <c r="B176" s="275"/>
      <c r="C176" s="263"/>
      <c r="D176" s="47"/>
      <c r="E176" s="48"/>
      <c r="F176" s="48"/>
      <c r="G176" s="47"/>
      <c r="H176" s="47"/>
      <c r="I176" s="48"/>
      <c r="J176" s="49"/>
      <c r="K176" s="263"/>
      <c r="L176" s="47"/>
    </row>
    <row r="177" spans="1:12" x14ac:dyDescent="0.25">
      <c r="A177" s="47"/>
      <c r="B177" s="275"/>
      <c r="C177" s="263"/>
      <c r="D177" s="47"/>
      <c r="E177" s="48"/>
      <c r="F177" s="48"/>
      <c r="G177" s="47"/>
      <c r="H177" s="47"/>
      <c r="I177" s="48"/>
      <c r="J177" s="49"/>
      <c r="K177" s="263"/>
      <c r="L177" s="47"/>
    </row>
    <row r="178" spans="1:12" x14ac:dyDescent="0.25">
      <c r="A178" s="47"/>
      <c r="B178" s="275"/>
      <c r="C178" s="263"/>
      <c r="D178" s="47"/>
      <c r="E178" s="48"/>
      <c r="F178" s="48"/>
      <c r="G178" s="47"/>
      <c r="H178" s="47"/>
      <c r="I178" s="48"/>
      <c r="J178" s="49"/>
      <c r="K178" s="263"/>
      <c r="L178" s="47"/>
    </row>
    <row r="179" spans="1:12" x14ac:dyDescent="0.25">
      <c r="A179" s="47"/>
      <c r="B179" s="275"/>
      <c r="C179" s="263"/>
      <c r="D179" s="47"/>
      <c r="E179" s="48"/>
      <c r="F179" s="48"/>
      <c r="G179" s="47"/>
      <c r="H179" s="47"/>
      <c r="I179" s="48"/>
      <c r="J179" s="49"/>
      <c r="K179" s="263"/>
      <c r="L179" s="47"/>
    </row>
    <row r="180" spans="1:12" x14ac:dyDescent="0.25">
      <c r="A180" s="47"/>
      <c r="B180" s="275"/>
      <c r="C180" s="263"/>
      <c r="D180" s="47"/>
      <c r="E180" s="48"/>
      <c r="F180" s="48"/>
      <c r="G180" s="47"/>
      <c r="H180" s="47"/>
      <c r="I180" s="48"/>
      <c r="J180" s="49"/>
      <c r="K180" s="263"/>
      <c r="L180" s="47"/>
    </row>
    <row r="181" spans="1:12" x14ac:dyDescent="0.25">
      <c r="A181" s="47"/>
      <c r="B181" s="275"/>
      <c r="C181" s="263"/>
      <c r="D181" s="47"/>
      <c r="E181" s="48"/>
      <c r="F181" s="48"/>
      <c r="G181" s="47"/>
      <c r="H181" s="47"/>
      <c r="I181" s="48"/>
      <c r="J181" s="49"/>
      <c r="K181" s="263"/>
      <c r="L181" s="47"/>
    </row>
    <row r="216" spans="5:10" x14ac:dyDescent="0.25">
      <c r="E216" s="1"/>
      <c r="F216" s="1"/>
      <c r="I216" s="280"/>
      <c r="J216" s="54"/>
    </row>
  </sheetData>
  <mergeCells count="443">
    <mergeCell ref="H2:J2"/>
    <mergeCell ref="H3:J3"/>
    <mergeCell ref="H4:K4"/>
    <mergeCell ref="H1:J1"/>
    <mergeCell ref="G118:G119"/>
    <mergeCell ref="J118:J119"/>
    <mergeCell ref="K118:K119"/>
    <mergeCell ref="H113:H114"/>
    <mergeCell ref="I113:I114"/>
    <mergeCell ref="J113:J114"/>
    <mergeCell ref="K113:K114"/>
    <mergeCell ref="J115:J116"/>
    <mergeCell ref="K115:K116"/>
    <mergeCell ref="I109:I110"/>
    <mergeCell ref="J105:J106"/>
    <mergeCell ref="K105:K106"/>
    <mergeCell ref="K101:K102"/>
    <mergeCell ref="K97:K98"/>
    <mergeCell ref="K89:K90"/>
    <mergeCell ref="K85:K86"/>
    <mergeCell ref="K83:K84"/>
    <mergeCell ref="J78:J79"/>
    <mergeCell ref="K78:K79"/>
    <mergeCell ref="G75:G77"/>
    <mergeCell ref="A120:A122"/>
    <mergeCell ref="B120:B122"/>
    <mergeCell ref="C120:C122"/>
    <mergeCell ref="D120:D122"/>
    <mergeCell ref="E120:E122"/>
    <mergeCell ref="F120:F122"/>
    <mergeCell ref="J80:J82"/>
    <mergeCell ref="D8:I8"/>
    <mergeCell ref="D118:D119"/>
    <mergeCell ref="J97:J98"/>
    <mergeCell ref="A93:A94"/>
    <mergeCell ref="B93:B94"/>
    <mergeCell ref="C93:C94"/>
    <mergeCell ref="D93:D94"/>
    <mergeCell ref="E93:E94"/>
    <mergeCell ref="J89:J90"/>
    <mergeCell ref="H85:H86"/>
    <mergeCell ref="I85:I86"/>
    <mergeCell ref="J85:J86"/>
    <mergeCell ref="G83:G84"/>
    <mergeCell ref="H83:H84"/>
    <mergeCell ref="I83:I84"/>
    <mergeCell ref="J83:J84"/>
    <mergeCell ref="I78:I79"/>
    <mergeCell ref="L118:L119"/>
    <mergeCell ref="G120:G122"/>
    <mergeCell ref="H120:H122"/>
    <mergeCell ref="I120:I122"/>
    <mergeCell ref="J120:J122"/>
    <mergeCell ref="K120:K122"/>
    <mergeCell ref="L120:L122"/>
    <mergeCell ref="A113:A114"/>
    <mergeCell ref="B113:B114"/>
    <mergeCell ref="C113:C114"/>
    <mergeCell ref="D113:D114"/>
    <mergeCell ref="E113:E114"/>
    <mergeCell ref="L113:L114"/>
    <mergeCell ref="A115:A116"/>
    <mergeCell ref="B115:B116"/>
    <mergeCell ref="C115:C116"/>
    <mergeCell ref="D115:D116"/>
    <mergeCell ref="E115:E116"/>
    <mergeCell ref="F115:F116"/>
    <mergeCell ref="G115:G116"/>
    <mergeCell ref="H115:H116"/>
    <mergeCell ref="I115:I116"/>
    <mergeCell ref="F113:F114"/>
    <mergeCell ref="G113:G114"/>
    <mergeCell ref="L115:L116"/>
    <mergeCell ref="J109:J110"/>
    <mergeCell ref="K109:K110"/>
    <mergeCell ref="L109:L110"/>
    <mergeCell ref="A111:A112"/>
    <mergeCell ref="B111:B112"/>
    <mergeCell ref="C111:C112"/>
    <mergeCell ref="D111:D112"/>
    <mergeCell ref="E111:E112"/>
    <mergeCell ref="F111:F112"/>
    <mergeCell ref="G111:G112"/>
    <mergeCell ref="H111:H112"/>
    <mergeCell ref="I111:I112"/>
    <mergeCell ref="J111:J112"/>
    <mergeCell ref="K111:K112"/>
    <mergeCell ref="L111:L112"/>
    <mergeCell ref="A109:A110"/>
    <mergeCell ref="B109:B110"/>
    <mergeCell ref="C109:C110"/>
    <mergeCell ref="D109:D110"/>
    <mergeCell ref="E109:E110"/>
    <mergeCell ref="F109:F110"/>
    <mergeCell ref="G109:G110"/>
    <mergeCell ref="H109:H110"/>
    <mergeCell ref="L105:L106"/>
    <mergeCell ref="A107:A108"/>
    <mergeCell ref="B107:B108"/>
    <mergeCell ref="C107:C108"/>
    <mergeCell ref="D107:D108"/>
    <mergeCell ref="E107:E108"/>
    <mergeCell ref="L107:L108"/>
    <mergeCell ref="F107:F108"/>
    <mergeCell ref="G107:G108"/>
    <mergeCell ref="H107:H108"/>
    <mergeCell ref="I107:I108"/>
    <mergeCell ref="J107:J108"/>
    <mergeCell ref="K107:K108"/>
    <mergeCell ref="A105:A106"/>
    <mergeCell ref="B105:B106"/>
    <mergeCell ref="C105:C106"/>
    <mergeCell ref="D105:D106"/>
    <mergeCell ref="E105:E106"/>
    <mergeCell ref="F105:F106"/>
    <mergeCell ref="G105:G106"/>
    <mergeCell ref="H105:H106"/>
    <mergeCell ref="I105:I106"/>
    <mergeCell ref="L101:L102"/>
    <mergeCell ref="A103:A104"/>
    <mergeCell ref="B103:B104"/>
    <mergeCell ref="C103:C104"/>
    <mergeCell ref="D103:D104"/>
    <mergeCell ref="E103:E104"/>
    <mergeCell ref="F103:F104"/>
    <mergeCell ref="G103:G104"/>
    <mergeCell ref="H103:H104"/>
    <mergeCell ref="I103:I104"/>
    <mergeCell ref="J103:J104"/>
    <mergeCell ref="K103:K104"/>
    <mergeCell ref="L103:L104"/>
    <mergeCell ref="A101:A102"/>
    <mergeCell ref="B101:B102"/>
    <mergeCell ref="C101:C102"/>
    <mergeCell ref="D101:D102"/>
    <mergeCell ref="E101:E102"/>
    <mergeCell ref="F101:F102"/>
    <mergeCell ref="G101:G102"/>
    <mergeCell ref="H101:H102"/>
    <mergeCell ref="I101:I102"/>
    <mergeCell ref="J101:J102"/>
    <mergeCell ref="L97:L98"/>
    <mergeCell ref="A99:A100"/>
    <mergeCell ref="B99:B100"/>
    <mergeCell ref="C99:C100"/>
    <mergeCell ref="D99:D100"/>
    <mergeCell ref="E99:E100"/>
    <mergeCell ref="L99:L100"/>
    <mergeCell ref="F99:F100"/>
    <mergeCell ref="G99:G100"/>
    <mergeCell ref="H99:H100"/>
    <mergeCell ref="I99:I100"/>
    <mergeCell ref="J99:J100"/>
    <mergeCell ref="K99:K100"/>
    <mergeCell ref="A97:A98"/>
    <mergeCell ref="B97:B98"/>
    <mergeCell ref="C97:C98"/>
    <mergeCell ref="D97:D98"/>
    <mergeCell ref="E97:E98"/>
    <mergeCell ref="F97:F98"/>
    <mergeCell ref="G97:G98"/>
    <mergeCell ref="H97:H98"/>
    <mergeCell ref="I97:I98"/>
    <mergeCell ref="L93:L94"/>
    <mergeCell ref="A95:A96"/>
    <mergeCell ref="B95:B96"/>
    <mergeCell ref="C95:C96"/>
    <mergeCell ref="D95:D96"/>
    <mergeCell ref="E95:E96"/>
    <mergeCell ref="F95:F96"/>
    <mergeCell ref="G95:G96"/>
    <mergeCell ref="H95:H96"/>
    <mergeCell ref="I95:I96"/>
    <mergeCell ref="F93:F94"/>
    <mergeCell ref="G93:G94"/>
    <mergeCell ref="H93:H94"/>
    <mergeCell ref="I93:I94"/>
    <mergeCell ref="J93:J94"/>
    <mergeCell ref="K93:K94"/>
    <mergeCell ref="J95:J96"/>
    <mergeCell ref="K95:K96"/>
    <mergeCell ref="L95:L96"/>
    <mergeCell ref="L89:L90"/>
    <mergeCell ref="A91:A92"/>
    <mergeCell ref="B91:B92"/>
    <mergeCell ref="C91:C92"/>
    <mergeCell ref="D91:D92"/>
    <mergeCell ref="E91:E92"/>
    <mergeCell ref="F91:F92"/>
    <mergeCell ref="G91:G92"/>
    <mergeCell ref="H91:H92"/>
    <mergeCell ref="I91:I92"/>
    <mergeCell ref="J91:J92"/>
    <mergeCell ref="K91:K92"/>
    <mergeCell ref="L91:L92"/>
    <mergeCell ref="A89:A90"/>
    <mergeCell ref="B89:B90"/>
    <mergeCell ref="C89:C90"/>
    <mergeCell ref="D89:D90"/>
    <mergeCell ref="E89:E90"/>
    <mergeCell ref="F89:F90"/>
    <mergeCell ref="G89:G90"/>
    <mergeCell ref="H89:H90"/>
    <mergeCell ref="I89:I90"/>
    <mergeCell ref="L85:L86"/>
    <mergeCell ref="A87:A88"/>
    <mergeCell ref="B87:B88"/>
    <mergeCell ref="C87:C88"/>
    <mergeCell ref="D87:D88"/>
    <mergeCell ref="E87:E88"/>
    <mergeCell ref="A85:A86"/>
    <mergeCell ref="B85:B86"/>
    <mergeCell ref="D85:D86"/>
    <mergeCell ref="E85:E86"/>
    <mergeCell ref="F85:F86"/>
    <mergeCell ref="G85:G86"/>
    <mergeCell ref="L87:L88"/>
    <mergeCell ref="F87:F88"/>
    <mergeCell ref="G87:G88"/>
    <mergeCell ref="H87:H88"/>
    <mergeCell ref="I87:I88"/>
    <mergeCell ref="J87:J88"/>
    <mergeCell ref="K87:K88"/>
    <mergeCell ref="L83:L84"/>
    <mergeCell ref="A83:A84"/>
    <mergeCell ref="B83:B84"/>
    <mergeCell ref="C83:C84"/>
    <mergeCell ref="D83:D84"/>
    <mergeCell ref="E83:E84"/>
    <mergeCell ref="F83:F84"/>
    <mergeCell ref="G80:G82"/>
    <mergeCell ref="H80:H82"/>
    <mergeCell ref="I80:I82"/>
    <mergeCell ref="K80:K82"/>
    <mergeCell ref="L80:L82"/>
    <mergeCell ref="L78:L79"/>
    <mergeCell ref="G78:G79"/>
    <mergeCell ref="H78:H79"/>
    <mergeCell ref="A80:A82"/>
    <mergeCell ref="B80:B82"/>
    <mergeCell ref="C80:C82"/>
    <mergeCell ref="D80:D82"/>
    <mergeCell ref="E80:E82"/>
    <mergeCell ref="F80:F82"/>
    <mergeCell ref="A78:A79"/>
    <mergeCell ref="D78:D79"/>
    <mergeCell ref="E78:E79"/>
    <mergeCell ref="F78:F79"/>
    <mergeCell ref="H75:H77"/>
    <mergeCell ref="I75:I77"/>
    <mergeCell ref="J75:J77"/>
    <mergeCell ref="K75:K77"/>
    <mergeCell ref="L75:L77"/>
    <mergeCell ref="A75:A77"/>
    <mergeCell ref="B75:B77"/>
    <mergeCell ref="C75:C77"/>
    <mergeCell ref="D75:D77"/>
    <mergeCell ref="E75:E77"/>
    <mergeCell ref="F75:F77"/>
    <mergeCell ref="G69:G70"/>
    <mergeCell ref="H69:H70"/>
    <mergeCell ref="I69:I70"/>
    <mergeCell ref="J69:J70"/>
    <mergeCell ref="K73:K74"/>
    <mergeCell ref="K69:K70"/>
    <mergeCell ref="L69:L70"/>
    <mergeCell ref="A69:A70"/>
    <mergeCell ref="B69:B70"/>
    <mergeCell ref="C69:C70"/>
    <mergeCell ref="D69:D70"/>
    <mergeCell ref="E69:E70"/>
    <mergeCell ref="F69:F70"/>
    <mergeCell ref="L73:L74"/>
    <mergeCell ref="A73:A74"/>
    <mergeCell ref="B73:B74"/>
    <mergeCell ref="C73:C74"/>
    <mergeCell ref="D73:D74"/>
    <mergeCell ref="E73:E74"/>
    <mergeCell ref="F73:F74"/>
    <mergeCell ref="G73:G74"/>
    <mergeCell ref="H73:H74"/>
    <mergeCell ref="I73:I74"/>
    <mergeCell ref="J73:J74"/>
    <mergeCell ref="K64:K65"/>
    <mergeCell ref="L64:L65"/>
    <mergeCell ref="A64:A65"/>
    <mergeCell ref="B64:B65"/>
    <mergeCell ref="C64:C65"/>
    <mergeCell ref="D64:D65"/>
    <mergeCell ref="E64:E65"/>
    <mergeCell ref="F64:F65"/>
    <mergeCell ref="G64:G65"/>
    <mergeCell ref="H64:H65"/>
    <mergeCell ref="I64:I65"/>
    <mergeCell ref="J64:J65"/>
    <mergeCell ref="I62:I63"/>
    <mergeCell ref="J62:J63"/>
    <mergeCell ref="A57:L57"/>
    <mergeCell ref="A60:L60"/>
    <mergeCell ref="A62:A63"/>
    <mergeCell ref="B62:B63"/>
    <mergeCell ref="C62:C63"/>
    <mergeCell ref="D62:D63"/>
    <mergeCell ref="E62:E63"/>
    <mergeCell ref="F62:F63"/>
    <mergeCell ref="G62:G63"/>
    <mergeCell ref="H62:H63"/>
    <mergeCell ref="K62:K63"/>
    <mergeCell ref="L62:L63"/>
    <mergeCell ref="G54:G55"/>
    <mergeCell ref="H54:H55"/>
    <mergeCell ref="I54:I55"/>
    <mergeCell ref="J54:J55"/>
    <mergeCell ref="K54:K55"/>
    <mergeCell ref="L54:L55"/>
    <mergeCell ref="A54:A55"/>
    <mergeCell ref="B54:B55"/>
    <mergeCell ref="C54:C55"/>
    <mergeCell ref="D54:D55"/>
    <mergeCell ref="E54:E55"/>
    <mergeCell ref="F54:F55"/>
    <mergeCell ref="G52:G53"/>
    <mergeCell ref="H52:H53"/>
    <mergeCell ref="I52:I53"/>
    <mergeCell ref="J52:J53"/>
    <mergeCell ref="K52:K53"/>
    <mergeCell ref="L52:L53"/>
    <mergeCell ref="A52:A53"/>
    <mergeCell ref="B52:B53"/>
    <mergeCell ref="C52:C53"/>
    <mergeCell ref="D52:D53"/>
    <mergeCell ref="E52:E53"/>
    <mergeCell ref="F52:F53"/>
    <mergeCell ref="G50:G51"/>
    <mergeCell ref="H50:H51"/>
    <mergeCell ref="I50:I51"/>
    <mergeCell ref="J50:J51"/>
    <mergeCell ref="K50:K51"/>
    <mergeCell ref="L50:L51"/>
    <mergeCell ref="A50:A51"/>
    <mergeCell ref="B50:B51"/>
    <mergeCell ref="C50:C51"/>
    <mergeCell ref="D50:D51"/>
    <mergeCell ref="E50:E51"/>
    <mergeCell ref="F50:F51"/>
    <mergeCell ref="C48:C49"/>
    <mergeCell ref="D48:D49"/>
    <mergeCell ref="E48:E49"/>
    <mergeCell ref="I44:I45"/>
    <mergeCell ref="J44:J45"/>
    <mergeCell ref="K44:K45"/>
    <mergeCell ref="L44:L45"/>
    <mergeCell ref="A46:A47"/>
    <mergeCell ref="B46:B47"/>
    <mergeCell ref="C46:C47"/>
    <mergeCell ref="D46:D47"/>
    <mergeCell ref="E46:E47"/>
    <mergeCell ref="F46:F47"/>
    <mergeCell ref="F48:F49"/>
    <mergeCell ref="G48:G49"/>
    <mergeCell ref="H48:H49"/>
    <mergeCell ref="I48:I49"/>
    <mergeCell ref="K48:K49"/>
    <mergeCell ref="L48:L49"/>
    <mergeCell ref="G46:G47"/>
    <mergeCell ref="H46:H47"/>
    <mergeCell ref="I46:I47"/>
    <mergeCell ref="K46:K47"/>
    <mergeCell ref="L46:L47"/>
    <mergeCell ref="K42:K43"/>
    <mergeCell ref="L42:L43"/>
    <mergeCell ref="A44:A45"/>
    <mergeCell ref="C44:C45"/>
    <mergeCell ref="D44:D45"/>
    <mergeCell ref="E44:E45"/>
    <mergeCell ref="F44:F45"/>
    <mergeCell ref="G44:G45"/>
    <mergeCell ref="H44:H45"/>
    <mergeCell ref="D17:D18"/>
    <mergeCell ref="E17:E18"/>
    <mergeCell ref="F17:F18"/>
    <mergeCell ref="G17:G18"/>
    <mergeCell ref="A32:L32"/>
    <mergeCell ref="A40:A41"/>
    <mergeCell ref="B40:B41"/>
    <mergeCell ref="C40:C41"/>
    <mergeCell ref="D40:D41"/>
    <mergeCell ref="E40:E41"/>
    <mergeCell ref="F40:F41"/>
    <mergeCell ref="G40:G41"/>
    <mergeCell ref="H40:H41"/>
    <mergeCell ref="I40:I41"/>
    <mergeCell ref="K40:K41"/>
    <mergeCell ref="L40:L41"/>
    <mergeCell ref="J40:J41"/>
    <mergeCell ref="A48:A49"/>
    <mergeCell ref="B48:B49"/>
    <mergeCell ref="A14:L14"/>
    <mergeCell ref="A15:A16"/>
    <mergeCell ref="B15:B16"/>
    <mergeCell ref="C15:C16"/>
    <mergeCell ref="D15:D16"/>
    <mergeCell ref="E15:E16"/>
    <mergeCell ref="F15:F16"/>
    <mergeCell ref="G15:G16"/>
    <mergeCell ref="H15:H16"/>
    <mergeCell ref="I15:I16"/>
    <mergeCell ref="H17:H18"/>
    <mergeCell ref="I17:I18"/>
    <mergeCell ref="J17:J18"/>
    <mergeCell ref="K17:K18"/>
    <mergeCell ref="L17:L18"/>
    <mergeCell ref="A21:L21"/>
    <mergeCell ref="J15:J16"/>
    <mergeCell ref="K15:K16"/>
    <mergeCell ref="L15:L16"/>
    <mergeCell ref="A17:A18"/>
    <mergeCell ref="B17:B18"/>
    <mergeCell ref="C17:C18"/>
    <mergeCell ref="B159:D159"/>
    <mergeCell ref="J46:J47"/>
    <mergeCell ref="J48:J49"/>
    <mergeCell ref="B42:B43"/>
    <mergeCell ref="B44:B45"/>
    <mergeCell ref="B118:B119"/>
    <mergeCell ref="C118:C119"/>
    <mergeCell ref="A118:A119"/>
    <mergeCell ref="E118:E119"/>
    <mergeCell ref="F118:F119"/>
    <mergeCell ref="H118:H119"/>
    <mergeCell ref="I118:I119"/>
    <mergeCell ref="B78:B79"/>
    <mergeCell ref="C78:C79"/>
    <mergeCell ref="C85:C86"/>
    <mergeCell ref="A42:A43"/>
    <mergeCell ref="C42:C43"/>
    <mergeCell ref="D42:D43"/>
    <mergeCell ref="E42:E43"/>
    <mergeCell ref="F42:F43"/>
    <mergeCell ref="G42:G43"/>
    <mergeCell ref="H42:H43"/>
    <mergeCell ref="I42:I43"/>
    <mergeCell ref="J42:J43"/>
  </mergeCells>
  <pageMargins left="0" right="0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80"/>
  <sheetViews>
    <sheetView topLeftCell="A4" workbookViewId="0">
      <selection activeCell="A30" sqref="A30:XFD32"/>
    </sheetView>
  </sheetViews>
  <sheetFormatPr defaultColWidth="9.140625" defaultRowHeight="12.75" x14ac:dyDescent="0.2"/>
  <cols>
    <col min="1" max="1" width="5.7109375" style="95" customWidth="1"/>
    <col min="2" max="2" width="23" style="281" customWidth="1"/>
    <col min="3" max="3" width="15.5703125" style="96" customWidth="1"/>
    <col min="4" max="4" width="14.85546875" style="148" customWidth="1"/>
    <col min="5" max="5" width="15.42578125" style="95" customWidth="1"/>
    <col min="6" max="6" width="21" style="95" customWidth="1"/>
    <col min="7" max="7" width="18.5703125" style="95" customWidth="1"/>
    <col min="8" max="8" width="16.7109375" style="95" customWidth="1"/>
    <col min="9" max="9" width="13.140625" style="95" customWidth="1"/>
    <col min="10" max="10" width="9.140625" style="95"/>
    <col min="11" max="11" width="11.140625" style="95" customWidth="1"/>
    <col min="12" max="12" width="11.42578125" style="95" customWidth="1"/>
    <col min="13" max="16384" width="9.140625" style="95"/>
  </cols>
  <sheetData>
    <row r="2" spans="1:9" x14ac:dyDescent="0.2">
      <c r="D2" s="97"/>
      <c r="E2" s="98" t="s">
        <v>197</v>
      </c>
    </row>
    <row r="3" spans="1:9" x14ac:dyDescent="0.2">
      <c r="D3" s="97"/>
      <c r="E3" s="98" t="s">
        <v>198</v>
      </c>
    </row>
    <row r="6" spans="1:9" ht="89.25" x14ac:dyDescent="0.2">
      <c r="A6" s="99" t="s">
        <v>199</v>
      </c>
      <c r="B6" s="99" t="s">
        <v>200</v>
      </c>
      <c r="C6" s="100" t="s">
        <v>229</v>
      </c>
      <c r="D6" s="101" t="s">
        <v>230</v>
      </c>
      <c r="E6" s="99" t="s">
        <v>201</v>
      </c>
      <c r="F6" s="99" t="s">
        <v>202</v>
      </c>
      <c r="G6" s="99" t="s">
        <v>203</v>
      </c>
      <c r="H6" s="99" t="s">
        <v>204</v>
      </c>
    </row>
    <row r="7" spans="1:9" x14ac:dyDescent="0.2">
      <c r="A7" s="102">
        <v>1</v>
      </c>
      <c r="B7" s="102">
        <v>2</v>
      </c>
      <c r="C7" s="103">
        <v>3</v>
      </c>
      <c r="D7" s="104">
        <v>4</v>
      </c>
      <c r="E7" s="102">
        <v>5</v>
      </c>
      <c r="F7" s="102">
        <v>6</v>
      </c>
      <c r="G7" s="102">
        <v>7</v>
      </c>
      <c r="H7" s="102">
        <v>8</v>
      </c>
    </row>
    <row r="8" spans="1:9" ht="15.75" x14ac:dyDescent="0.2">
      <c r="A8" s="367" t="s">
        <v>205</v>
      </c>
      <c r="B8" s="367"/>
      <c r="C8" s="367"/>
      <c r="D8" s="367"/>
      <c r="E8" s="367"/>
      <c r="F8" s="367"/>
      <c r="G8" s="367"/>
      <c r="H8" s="367"/>
    </row>
    <row r="9" spans="1:9" ht="76.5" x14ac:dyDescent="0.2">
      <c r="A9" s="105">
        <v>1</v>
      </c>
      <c r="B9" s="257" t="s">
        <v>206</v>
      </c>
      <c r="C9" s="100">
        <v>675000</v>
      </c>
      <c r="D9" s="106">
        <v>665499.93999999994</v>
      </c>
      <c r="E9" s="107">
        <v>42905</v>
      </c>
      <c r="F9" s="99" t="s">
        <v>207</v>
      </c>
      <c r="G9" s="108" t="s">
        <v>208</v>
      </c>
      <c r="H9" s="99"/>
      <c r="I9" s="109"/>
    </row>
    <row r="10" spans="1:9" ht="76.5" x14ac:dyDescent="0.2">
      <c r="A10" s="105">
        <v>2</v>
      </c>
      <c r="B10" s="257" t="s">
        <v>209</v>
      </c>
      <c r="C10" s="100">
        <v>67625.67</v>
      </c>
      <c r="D10" s="106">
        <v>67625.67</v>
      </c>
      <c r="E10" s="107">
        <v>41887</v>
      </c>
      <c r="F10" s="99" t="s">
        <v>210</v>
      </c>
      <c r="G10" s="108" t="s">
        <v>208</v>
      </c>
      <c r="H10" s="99"/>
      <c r="I10" s="109"/>
    </row>
    <row r="11" spans="1:9" ht="76.5" x14ac:dyDescent="0.2">
      <c r="A11" s="105">
        <v>3</v>
      </c>
      <c r="B11" s="99" t="s">
        <v>211</v>
      </c>
      <c r="C11" s="110">
        <v>640000</v>
      </c>
      <c r="D11" s="106">
        <v>640000</v>
      </c>
      <c r="E11" s="107">
        <v>41530</v>
      </c>
      <c r="F11" s="99" t="s">
        <v>212</v>
      </c>
      <c r="G11" s="108" t="s">
        <v>208</v>
      </c>
      <c r="H11" s="99"/>
      <c r="I11" s="109"/>
    </row>
    <row r="12" spans="1:9" ht="76.5" x14ac:dyDescent="0.2">
      <c r="A12" s="105">
        <v>4</v>
      </c>
      <c r="B12" s="99" t="s">
        <v>231</v>
      </c>
      <c r="C12" s="110">
        <v>3164800</v>
      </c>
      <c r="D12" s="106">
        <v>730338.45</v>
      </c>
      <c r="E12" s="107">
        <v>44823</v>
      </c>
      <c r="F12" s="99" t="s">
        <v>232</v>
      </c>
      <c r="G12" s="108" t="s">
        <v>208</v>
      </c>
      <c r="H12" s="99"/>
      <c r="I12" s="111"/>
    </row>
    <row r="13" spans="1:9" ht="14.25" x14ac:dyDescent="0.2">
      <c r="A13" s="112"/>
      <c r="B13" s="282" t="s">
        <v>68</v>
      </c>
      <c r="C13" s="113">
        <f>SUM(C9:C12)</f>
        <v>4547425.67</v>
      </c>
      <c r="D13" s="114">
        <f>SUM(D9:D12)</f>
        <v>2103464.0599999996</v>
      </c>
      <c r="E13" s="107"/>
      <c r="F13" s="108"/>
      <c r="G13" s="115"/>
      <c r="H13" s="99"/>
    </row>
    <row r="14" spans="1:9" ht="15.75" x14ac:dyDescent="0.2">
      <c r="A14" s="367" t="s">
        <v>213</v>
      </c>
      <c r="B14" s="367"/>
      <c r="C14" s="367"/>
      <c r="D14" s="367"/>
      <c r="E14" s="367"/>
      <c r="F14" s="367"/>
      <c r="G14" s="367"/>
      <c r="H14" s="367"/>
    </row>
    <row r="15" spans="1:9" ht="38.25" x14ac:dyDescent="0.2">
      <c r="A15" s="116">
        <v>1</v>
      </c>
      <c r="B15" s="99" t="s">
        <v>214</v>
      </c>
      <c r="C15" s="117">
        <v>260000</v>
      </c>
      <c r="D15" s="118">
        <v>227499.94</v>
      </c>
      <c r="E15" s="107">
        <v>44265</v>
      </c>
      <c r="F15" s="99"/>
      <c r="G15" s="108" t="s">
        <v>208</v>
      </c>
      <c r="H15" s="119"/>
      <c r="I15" s="109"/>
    </row>
    <row r="16" spans="1:9" ht="76.5" x14ac:dyDescent="0.2">
      <c r="A16" s="116">
        <v>2</v>
      </c>
      <c r="B16" s="99" t="s">
        <v>294</v>
      </c>
      <c r="C16" s="117">
        <v>846400</v>
      </c>
      <c r="D16" s="315">
        <v>105800</v>
      </c>
      <c r="E16" s="107">
        <v>44844</v>
      </c>
      <c r="F16" s="99" t="s">
        <v>295</v>
      </c>
      <c r="G16" s="108" t="s">
        <v>208</v>
      </c>
      <c r="H16" s="119"/>
      <c r="I16" s="109"/>
    </row>
    <row r="17" spans="1:9" ht="14.25" x14ac:dyDescent="0.2">
      <c r="A17" s="120"/>
      <c r="B17" s="282" t="s">
        <v>68</v>
      </c>
      <c r="C17" s="135">
        <f>SUM(C15:C16)</f>
        <v>1106400</v>
      </c>
      <c r="D17" s="335">
        <v>333299.94</v>
      </c>
      <c r="E17" s="122"/>
      <c r="F17" s="72"/>
      <c r="G17" s="64"/>
      <c r="H17" s="99"/>
    </row>
    <row r="18" spans="1:9" ht="15.75" x14ac:dyDescent="0.2">
      <c r="A18" s="123"/>
      <c r="B18" s="370" t="s">
        <v>215</v>
      </c>
      <c r="C18" s="370"/>
      <c r="D18" s="370"/>
      <c r="E18" s="370"/>
      <c r="F18" s="370"/>
      <c r="G18" s="370"/>
      <c r="H18" s="124"/>
    </row>
    <row r="19" spans="1:9" ht="25.5" x14ac:dyDescent="0.2">
      <c r="A19" s="125">
        <v>1</v>
      </c>
      <c r="B19" s="125" t="s">
        <v>216</v>
      </c>
      <c r="C19" s="126">
        <v>155000</v>
      </c>
      <c r="D19" s="125">
        <v>0</v>
      </c>
      <c r="E19" s="313"/>
      <c r="F19" s="126"/>
      <c r="G19" s="125" t="s">
        <v>14</v>
      </c>
      <c r="H19" s="125" t="s">
        <v>217</v>
      </c>
      <c r="I19" s="314"/>
    </row>
    <row r="20" spans="1:9" ht="25.5" x14ac:dyDescent="0.2">
      <c r="A20" s="125"/>
      <c r="B20" s="125" t="s">
        <v>218</v>
      </c>
      <c r="C20" s="126">
        <v>32579</v>
      </c>
      <c r="D20" s="125">
        <v>9496.76</v>
      </c>
      <c r="E20" s="313"/>
      <c r="F20" s="126"/>
      <c r="G20" s="128" t="s">
        <v>14</v>
      </c>
      <c r="H20" s="125" t="s">
        <v>219</v>
      </c>
      <c r="I20" s="129"/>
    </row>
    <row r="21" spans="1:9" ht="25.5" x14ac:dyDescent="0.2">
      <c r="A21" s="125"/>
      <c r="B21" s="125" t="s">
        <v>220</v>
      </c>
      <c r="C21" s="126">
        <v>90110</v>
      </c>
      <c r="D21" s="125">
        <v>79888</v>
      </c>
      <c r="E21" s="313"/>
      <c r="F21" s="130"/>
      <c r="G21" s="130" t="s">
        <v>14</v>
      </c>
      <c r="H21" s="126"/>
      <c r="I21" s="127"/>
    </row>
    <row r="22" spans="1:9" ht="25.5" x14ac:dyDescent="0.2">
      <c r="A22" s="125"/>
      <c r="B22" s="125" t="s">
        <v>221</v>
      </c>
      <c r="C22" s="126">
        <v>45000</v>
      </c>
      <c r="D22" s="125">
        <v>13500</v>
      </c>
      <c r="E22" s="313"/>
      <c r="F22" s="130"/>
      <c r="G22" s="130" t="s">
        <v>14</v>
      </c>
      <c r="H22" s="126"/>
      <c r="I22" s="127"/>
    </row>
    <row r="23" spans="1:9" ht="25.5" x14ac:dyDescent="0.2">
      <c r="A23" s="125"/>
      <c r="B23" s="125" t="s">
        <v>222</v>
      </c>
      <c r="C23" s="126">
        <v>81510</v>
      </c>
      <c r="D23" s="125" t="s">
        <v>13</v>
      </c>
      <c r="E23" s="313"/>
      <c r="F23" s="126"/>
      <c r="G23" s="131" t="s">
        <v>14</v>
      </c>
      <c r="H23" s="125" t="s">
        <v>223</v>
      </c>
      <c r="I23" s="127"/>
    </row>
    <row r="24" spans="1:9" ht="25.5" x14ac:dyDescent="0.2">
      <c r="A24" s="125"/>
      <c r="B24" s="125" t="s">
        <v>224</v>
      </c>
      <c r="C24" s="126">
        <v>27645</v>
      </c>
      <c r="D24" s="125">
        <v>0</v>
      </c>
      <c r="E24" s="313"/>
      <c r="F24" s="126"/>
      <c r="G24" s="131" t="s">
        <v>14</v>
      </c>
      <c r="H24" s="125" t="s">
        <v>225</v>
      </c>
      <c r="I24" s="127"/>
    </row>
    <row r="25" spans="1:9" ht="25.5" x14ac:dyDescent="0.2">
      <c r="A25" s="125"/>
      <c r="B25" s="125" t="s">
        <v>226</v>
      </c>
      <c r="C25" s="126">
        <v>14820</v>
      </c>
      <c r="D25" s="125">
        <v>0</v>
      </c>
      <c r="E25" s="313"/>
      <c r="F25" s="126"/>
      <c r="G25" s="126" t="s">
        <v>14</v>
      </c>
      <c r="H25" s="125" t="s">
        <v>225</v>
      </c>
      <c r="I25" s="127"/>
    </row>
    <row r="26" spans="1:9" ht="25.5" x14ac:dyDescent="0.2">
      <c r="A26" s="132"/>
      <c r="B26" s="132" t="s">
        <v>227</v>
      </c>
      <c r="C26" s="132">
        <f>SUM(C19:C25)</f>
        <v>446664</v>
      </c>
      <c r="D26" s="132">
        <f>SUM(D19:D25)</f>
        <v>102884.76</v>
      </c>
      <c r="E26" s="132">
        <f>SUM(E19:E25)</f>
        <v>0</v>
      </c>
      <c r="F26" s="132"/>
      <c r="G26" s="132"/>
      <c r="H26" s="132"/>
      <c r="I26" s="127"/>
    </row>
    <row r="27" spans="1:9" ht="38.25" x14ac:dyDescent="0.2">
      <c r="A27" s="132"/>
      <c r="B27" s="132" t="s">
        <v>228</v>
      </c>
      <c r="C27" s="237">
        <v>3157364.59</v>
      </c>
      <c r="D27" s="237">
        <v>3138925.25</v>
      </c>
      <c r="E27" s="132" t="s">
        <v>12</v>
      </c>
      <c r="F27" s="132" t="s">
        <v>12</v>
      </c>
      <c r="G27" s="133" t="s">
        <v>208</v>
      </c>
      <c r="H27" s="132"/>
      <c r="I27" s="127"/>
    </row>
    <row r="28" spans="1:9" ht="14.25" x14ac:dyDescent="0.2">
      <c r="A28" s="134"/>
      <c r="B28" s="282" t="s">
        <v>68</v>
      </c>
      <c r="C28" s="135">
        <f>C26+C27</f>
        <v>3604028.59</v>
      </c>
      <c r="D28" s="121">
        <f>D26+D27</f>
        <v>3241810.01</v>
      </c>
      <c r="E28" s="136"/>
      <c r="F28" s="137"/>
      <c r="G28" s="115"/>
      <c r="H28" s="124"/>
    </row>
    <row r="29" spans="1:9" ht="27" customHeight="1" x14ac:dyDescent="0.2">
      <c r="A29" s="332"/>
      <c r="B29" s="333" t="s">
        <v>346</v>
      </c>
      <c r="C29" s="334">
        <f>C13+C17+C28</f>
        <v>9257854.2599999998</v>
      </c>
      <c r="D29" s="334">
        <f>D13+D17+D28</f>
        <v>5678574.0099999998</v>
      </c>
      <c r="E29" s="332"/>
      <c r="F29" s="332"/>
      <c r="G29" s="332"/>
      <c r="H29" s="332"/>
    </row>
    <row r="30" spans="1:9" hidden="1" x14ac:dyDescent="0.2">
      <c r="B30" s="310" t="s">
        <v>348</v>
      </c>
      <c r="C30" s="311"/>
      <c r="D30" s="312">
        <f>C29-D29</f>
        <v>3579280.25</v>
      </c>
      <c r="E30" s="109"/>
    </row>
    <row r="31" spans="1:9" hidden="1" x14ac:dyDescent="0.2">
      <c r="C31" s="139"/>
      <c r="D31" s="139"/>
      <c r="E31" s="109"/>
      <c r="F31" s="109"/>
    </row>
    <row r="32" spans="1:9" hidden="1" x14ac:dyDescent="0.2">
      <c r="B32" s="310" t="s">
        <v>349</v>
      </c>
      <c r="C32" s="316"/>
      <c r="D32" s="316">
        <f>C26-D26</f>
        <v>343779.24</v>
      </c>
      <c r="E32" s="138"/>
      <c r="F32" s="141"/>
    </row>
    <row r="33" spans="2:7" x14ac:dyDescent="0.2">
      <c r="C33" s="140"/>
      <c r="D33" s="142"/>
      <c r="E33" s="143"/>
      <c r="F33" s="141"/>
    </row>
    <row r="34" spans="2:7" x14ac:dyDescent="0.2">
      <c r="C34" s="139"/>
      <c r="D34" s="144"/>
      <c r="E34" s="109"/>
    </row>
    <row r="35" spans="2:7" x14ac:dyDescent="0.2">
      <c r="C35" s="139"/>
      <c r="D35" s="144"/>
      <c r="E35" s="109"/>
    </row>
    <row r="36" spans="2:7" x14ac:dyDescent="0.2">
      <c r="C36" s="139"/>
      <c r="D36" s="144"/>
      <c r="E36" s="109"/>
    </row>
    <row r="37" spans="2:7" x14ac:dyDescent="0.2">
      <c r="B37" s="283"/>
      <c r="C37" s="145"/>
      <c r="D37" s="146"/>
      <c r="E37" s="147"/>
      <c r="F37" s="147"/>
    </row>
    <row r="38" spans="2:7" x14ac:dyDescent="0.2">
      <c r="C38" s="139"/>
      <c r="D38" s="144"/>
    </row>
    <row r="39" spans="2:7" x14ac:dyDescent="0.2">
      <c r="C39" s="139"/>
      <c r="D39" s="144"/>
      <c r="E39" s="109"/>
      <c r="F39" s="109"/>
      <c r="G39" s="109"/>
    </row>
    <row r="40" spans="2:7" x14ac:dyDescent="0.2">
      <c r="C40" s="139"/>
      <c r="D40" s="144"/>
    </row>
    <row r="41" spans="2:7" x14ac:dyDescent="0.2">
      <c r="C41" s="139"/>
      <c r="D41" s="144"/>
    </row>
    <row r="42" spans="2:7" x14ac:dyDescent="0.2">
      <c r="C42" s="139"/>
      <c r="D42" s="144"/>
    </row>
    <row r="43" spans="2:7" x14ac:dyDescent="0.2">
      <c r="C43" s="139"/>
      <c r="D43" s="144"/>
    </row>
    <row r="44" spans="2:7" x14ac:dyDescent="0.2">
      <c r="C44" s="139"/>
      <c r="D44" s="144"/>
    </row>
    <row r="45" spans="2:7" x14ac:dyDescent="0.2">
      <c r="C45" s="139"/>
      <c r="D45" s="144"/>
    </row>
    <row r="46" spans="2:7" x14ac:dyDescent="0.2">
      <c r="C46" s="139"/>
      <c r="D46" s="144"/>
    </row>
    <row r="47" spans="2:7" x14ac:dyDescent="0.2">
      <c r="C47" s="139"/>
      <c r="D47" s="144"/>
    </row>
    <row r="48" spans="2:7" x14ac:dyDescent="0.2">
      <c r="C48" s="139"/>
      <c r="D48" s="144"/>
    </row>
    <row r="49" spans="2:4" x14ac:dyDescent="0.2">
      <c r="C49" s="139"/>
      <c r="D49" s="144"/>
    </row>
    <row r="50" spans="2:4" x14ac:dyDescent="0.2">
      <c r="B50" s="284"/>
      <c r="C50" s="139"/>
      <c r="D50" s="144"/>
    </row>
    <row r="51" spans="2:4" x14ac:dyDescent="0.2">
      <c r="B51" s="284"/>
      <c r="C51" s="139"/>
      <c r="D51" s="144"/>
    </row>
    <row r="52" spans="2:4" x14ac:dyDescent="0.2">
      <c r="B52" s="284"/>
      <c r="C52" s="139"/>
      <c r="D52" s="144"/>
    </row>
    <row r="53" spans="2:4" x14ac:dyDescent="0.2">
      <c r="B53" s="284"/>
      <c r="C53" s="139"/>
      <c r="D53" s="144"/>
    </row>
    <row r="54" spans="2:4" x14ac:dyDescent="0.2">
      <c r="B54" s="284"/>
      <c r="C54" s="139"/>
      <c r="D54" s="144"/>
    </row>
    <row r="55" spans="2:4" x14ac:dyDescent="0.2">
      <c r="B55" s="284"/>
      <c r="C55" s="139"/>
      <c r="D55" s="144"/>
    </row>
    <row r="56" spans="2:4" x14ac:dyDescent="0.2">
      <c r="B56" s="284"/>
      <c r="C56" s="139"/>
      <c r="D56" s="144"/>
    </row>
    <row r="57" spans="2:4" x14ac:dyDescent="0.2">
      <c r="B57" s="284"/>
      <c r="C57" s="139"/>
      <c r="D57" s="144"/>
    </row>
    <row r="58" spans="2:4" x14ac:dyDescent="0.2">
      <c r="B58" s="284"/>
      <c r="C58" s="139"/>
      <c r="D58" s="144"/>
    </row>
    <row r="59" spans="2:4" x14ac:dyDescent="0.2">
      <c r="B59" s="284"/>
      <c r="C59" s="139"/>
      <c r="D59" s="144"/>
    </row>
    <row r="60" spans="2:4" x14ac:dyDescent="0.2">
      <c r="B60" s="284"/>
      <c r="C60" s="139"/>
      <c r="D60" s="144"/>
    </row>
    <row r="61" spans="2:4" x14ac:dyDescent="0.2">
      <c r="B61" s="284"/>
      <c r="C61" s="139"/>
      <c r="D61" s="144"/>
    </row>
    <row r="62" spans="2:4" x14ac:dyDescent="0.2">
      <c r="B62" s="284"/>
      <c r="C62" s="139"/>
      <c r="D62" s="144"/>
    </row>
    <row r="63" spans="2:4" x14ac:dyDescent="0.2">
      <c r="B63" s="284"/>
      <c r="C63" s="139"/>
      <c r="D63" s="144"/>
    </row>
    <row r="64" spans="2:4" x14ac:dyDescent="0.2">
      <c r="B64" s="284"/>
      <c r="C64" s="139"/>
      <c r="D64" s="144"/>
    </row>
    <row r="65" spans="2:4" x14ac:dyDescent="0.2">
      <c r="B65" s="284"/>
      <c r="C65" s="139"/>
      <c r="D65" s="144"/>
    </row>
    <row r="66" spans="2:4" x14ac:dyDescent="0.2">
      <c r="B66" s="284"/>
      <c r="C66" s="139"/>
      <c r="D66" s="144"/>
    </row>
    <row r="67" spans="2:4" x14ac:dyDescent="0.2">
      <c r="B67" s="284"/>
      <c r="C67" s="139"/>
      <c r="D67" s="144"/>
    </row>
    <row r="68" spans="2:4" x14ac:dyDescent="0.2">
      <c r="B68" s="284"/>
      <c r="C68" s="139"/>
      <c r="D68" s="144"/>
    </row>
    <row r="69" spans="2:4" x14ac:dyDescent="0.2">
      <c r="B69" s="284"/>
      <c r="C69" s="139"/>
      <c r="D69" s="144"/>
    </row>
    <row r="70" spans="2:4" x14ac:dyDescent="0.2">
      <c r="B70" s="284"/>
      <c r="C70" s="139"/>
      <c r="D70" s="144"/>
    </row>
    <row r="71" spans="2:4" x14ac:dyDescent="0.2">
      <c r="B71" s="284"/>
      <c r="C71" s="139"/>
      <c r="D71" s="144"/>
    </row>
    <row r="72" spans="2:4" x14ac:dyDescent="0.2">
      <c r="B72" s="284"/>
      <c r="C72" s="139"/>
      <c r="D72" s="144"/>
    </row>
    <row r="73" spans="2:4" x14ac:dyDescent="0.2">
      <c r="B73" s="284"/>
      <c r="C73" s="139"/>
      <c r="D73" s="144"/>
    </row>
    <row r="74" spans="2:4" x14ac:dyDescent="0.2">
      <c r="B74" s="284"/>
      <c r="C74" s="139"/>
      <c r="D74" s="144"/>
    </row>
    <row r="75" spans="2:4" x14ac:dyDescent="0.2">
      <c r="B75" s="284"/>
      <c r="C75" s="139"/>
      <c r="D75" s="144"/>
    </row>
    <row r="76" spans="2:4" x14ac:dyDescent="0.2">
      <c r="B76" s="284"/>
      <c r="C76" s="139"/>
      <c r="D76" s="144"/>
    </row>
    <row r="77" spans="2:4" x14ac:dyDescent="0.2">
      <c r="B77" s="284"/>
      <c r="C77" s="139"/>
      <c r="D77" s="144"/>
    </row>
    <row r="80" spans="2:4" x14ac:dyDescent="0.2">
      <c r="B80" s="284"/>
      <c r="C80" s="139"/>
    </row>
  </sheetData>
  <mergeCells count="3">
    <mergeCell ref="A8:H8"/>
    <mergeCell ref="A14:H14"/>
    <mergeCell ref="B18:G18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4"/>
  <sheetViews>
    <sheetView workbookViewId="0">
      <selection activeCell="C27" sqref="C27"/>
    </sheetView>
  </sheetViews>
  <sheetFormatPr defaultRowHeight="15" x14ac:dyDescent="0.25"/>
  <cols>
    <col min="2" max="2" width="36.140625" customWidth="1"/>
    <col min="3" max="3" width="29.5703125" customWidth="1"/>
    <col min="4" max="4" width="26.5703125" customWidth="1"/>
    <col min="5" max="5" width="28.140625" customWidth="1"/>
  </cols>
  <sheetData>
    <row r="2" spans="1:5" ht="15.75" x14ac:dyDescent="0.25">
      <c r="C2" s="149" t="s">
        <v>233</v>
      </c>
    </row>
    <row r="3" spans="1:5" ht="15.75" x14ac:dyDescent="0.25">
      <c r="C3" s="149" t="s">
        <v>234</v>
      </c>
    </row>
    <row r="5" spans="1:5" ht="15.75" thickBot="1" x14ac:dyDescent="0.3"/>
    <row r="6" spans="1:5" ht="79.5" thickBot="1" x14ac:dyDescent="0.3">
      <c r="A6" s="150" t="s">
        <v>199</v>
      </c>
      <c r="B6" s="151" t="s">
        <v>235</v>
      </c>
      <c r="C6" s="151" t="s">
        <v>236</v>
      </c>
      <c r="D6" s="151" t="s">
        <v>237</v>
      </c>
      <c r="E6" s="151" t="s">
        <v>238</v>
      </c>
    </row>
    <row r="7" spans="1:5" ht="16.5" thickBot="1" x14ac:dyDescent="0.3">
      <c r="A7" s="152">
        <v>1</v>
      </c>
      <c r="B7" s="153">
        <v>2</v>
      </c>
      <c r="C7" s="152">
        <v>3</v>
      </c>
      <c r="D7" s="153">
        <v>4</v>
      </c>
      <c r="E7" s="152">
        <v>5</v>
      </c>
    </row>
    <row r="8" spans="1:5" x14ac:dyDescent="0.25">
      <c r="A8" s="154"/>
      <c r="B8" s="155" t="s">
        <v>239</v>
      </c>
      <c r="C8" s="155" t="s">
        <v>239</v>
      </c>
      <c r="D8" s="155" t="s">
        <v>239</v>
      </c>
      <c r="E8" s="155" t="s">
        <v>239</v>
      </c>
    </row>
    <row r="9" spans="1:5" x14ac:dyDescent="0.25">
      <c r="A9" s="156"/>
      <c r="B9" s="155" t="s">
        <v>239</v>
      </c>
      <c r="C9" s="155" t="s">
        <v>239</v>
      </c>
      <c r="D9" s="155" t="s">
        <v>239</v>
      </c>
      <c r="E9" s="155" t="s">
        <v>239</v>
      </c>
    </row>
    <row r="10" spans="1:5" ht="15.75" x14ac:dyDescent="0.25">
      <c r="A10" s="156"/>
      <c r="B10" s="157" t="s">
        <v>68</v>
      </c>
      <c r="C10" s="155" t="s">
        <v>239</v>
      </c>
      <c r="D10" s="155" t="s">
        <v>239</v>
      </c>
      <c r="E10" s="155" t="s">
        <v>239</v>
      </c>
    </row>
    <row r="14" spans="1:5" x14ac:dyDescent="0.25">
      <c r="B14" s="158"/>
    </row>
  </sheetData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0"/>
  <sheetViews>
    <sheetView workbookViewId="0">
      <selection sqref="A1:XFD1048576"/>
    </sheetView>
  </sheetViews>
  <sheetFormatPr defaultRowHeight="15" x14ac:dyDescent="0.25"/>
  <cols>
    <col min="2" max="2" width="36.140625" customWidth="1"/>
    <col min="3" max="3" width="36.42578125" customWidth="1"/>
    <col min="4" max="4" width="45.28515625" customWidth="1"/>
  </cols>
  <sheetData>
    <row r="2" spans="1:4" ht="15.75" x14ac:dyDescent="0.25">
      <c r="C2" s="149" t="s">
        <v>240</v>
      </c>
    </row>
    <row r="3" spans="1:4" ht="15.75" x14ac:dyDescent="0.25">
      <c r="C3" s="149" t="s">
        <v>241</v>
      </c>
    </row>
    <row r="4" spans="1:4" ht="15.75" x14ac:dyDescent="0.25">
      <c r="C4" s="149" t="s">
        <v>234</v>
      </c>
    </row>
    <row r="5" spans="1:4" ht="16.5" thickBot="1" x14ac:dyDescent="0.3">
      <c r="C5" s="149"/>
    </row>
    <row r="6" spans="1:4" ht="48" thickBot="1" x14ac:dyDescent="0.3">
      <c r="A6" s="159" t="s">
        <v>199</v>
      </c>
      <c r="B6" s="160" t="s">
        <v>242</v>
      </c>
      <c r="C6" s="160" t="s">
        <v>243</v>
      </c>
      <c r="D6" s="160" t="s">
        <v>244</v>
      </c>
    </row>
    <row r="7" spans="1:4" ht="16.5" thickBot="1" x14ac:dyDescent="0.3">
      <c r="A7" s="161">
        <v>1</v>
      </c>
      <c r="B7" s="162">
        <v>2</v>
      </c>
      <c r="C7" s="159">
        <v>3</v>
      </c>
      <c r="D7" s="159">
        <v>4</v>
      </c>
    </row>
    <row r="8" spans="1:4" x14ac:dyDescent="0.25">
      <c r="A8" s="163"/>
      <c r="B8" s="155" t="s">
        <v>239</v>
      </c>
      <c r="C8" s="155" t="s">
        <v>239</v>
      </c>
      <c r="D8" s="155" t="s">
        <v>239</v>
      </c>
    </row>
    <row r="9" spans="1:4" x14ac:dyDescent="0.25">
      <c r="A9" s="164"/>
      <c r="B9" s="155" t="s">
        <v>239</v>
      </c>
      <c r="C9" s="155" t="s">
        <v>239</v>
      </c>
      <c r="D9" s="155" t="s">
        <v>239</v>
      </c>
    </row>
    <row r="10" spans="1:4" x14ac:dyDescent="0.25">
      <c r="A10" s="156"/>
      <c r="B10" s="165" t="s">
        <v>68</v>
      </c>
      <c r="C10" s="155" t="s">
        <v>239</v>
      </c>
      <c r="D10" s="155" t="s">
        <v>239</v>
      </c>
    </row>
  </sheetData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opLeftCell="A14" workbookViewId="0">
      <selection activeCell="H15" sqref="H15:I22"/>
    </sheetView>
  </sheetViews>
  <sheetFormatPr defaultColWidth="9.140625" defaultRowHeight="15" x14ac:dyDescent="0.25"/>
  <cols>
    <col min="1" max="1" width="5.42578125" style="166" customWidth="1"/>
    <col min="2" max="2" width="20.42578125" style="166" customWidth="1"/>
    <col min="3" max="3" width="14.85546875" style="166" customWidth="1"/>
    <col min="4" max="4" width="18.28515625" style="166" customWidth="1"/>
    <col min="5" max="5" width="15.28515625" style="166" customWidth="1"/>
    <col min="6" max="6" width="11.85546875" style="166" customWidth="1"/>
    <col min="7" max="8" width="12.140625" style="166" customWidth="1"/>
    <col min="9" max="9" width="11.7109375" style="166" customWidth="1"/>
    <col min="10" max="10" width="5.85546875" style="166" customWidth="1"/>
    <col min="11" max="16384" width="9.140625" style="166"/>
  </cols>
  <sheetData>
    <row r="1" spans="1:11" ht="15.75" x14ac:dyDescent="0.25">
      <c r="E1" s="167" t="s">
        <v>245</v>
      </c>
    </row>
    <row r="2" spans="1:11" ht="15.75" x14ac:dyDescent="0.25">
      <c r="A2" s="168"/>
      <c r="B2" s="168"/>
      <c r="C2" s="168"/>
      <c r="D2" s="168"/>
      <c r="E2" s="167" t="s">
        <v>246</v>
      </c>
      <c r="F2" s="168"/>
      <c r="G2" s="168"/>
      <c r="H2" s="168"/>
      <c r="I2" s="168"/>
      <c r="J2" s="168"/>
    </row>
    <row r="3" spans="1:11" ht="15.75" x14ac:dyDescent="0.25">
      <c r="A3" s="168"/>
      <c r="B3" s="168"/>
      <c r="C3" s="168"/>
      <c r="D3" s="168"/>
      <c r="E3" s="167" t="s">
        <v>247</v>
      </c>
      <c r="F3" s="168"/>
      <c r="G3" s="168"/>
      <c r="H3" s="168"/>
      <c r="I3" s="168"/>
      <c r="J3" s="168"/>
    </row>
    <row r="4" spans="1:11" ht="15.75" x14ac:dyDescent="0.25">
      <c r="A4" s="168"/>
      <c r="B4" s="168"/>
      <c r="C4" s="168"/>
      <c r="D4" s="168"/>
      <c r="E4" s="167" t="s">
        <v>248</v>
      </c>
      <c r="F4" s="168"/>
      <c r="G4" s="168"/>
      <c r="H4" s="168"/>
      <c r="I4" s="168"/>
      <c r="J4" s="168"/>
    </row>
    <row r="5" spans="1:11" ht="16.5" thickBot="1" x14ac:dyDescent="0.3">
      <c r="A5" s="168"/>
      <c r="B5" s="168"/>
      <c r="C5" s="168"/>
      <c r="D5" s="168"/>
      <c r="E5" s="168"/>
      <c r="F5" s="168"/>
      <c r="G5" s="168"/>
      <c r="H5" s="168"/>
      <c r="I5" s="168"/>
      <c r="J5" s="168"/>
    </row>
    <row r="6" spans="1:11" ht="210.75" thickBot="1" x14ac:dyDescent="0.3">
      <c r="A6" s="169" t="s">
        <v>199</v>
      </c>
      <c r="B6" s="170" t="s">
        <v>249</v>
      </c>
      <c r="C6" s="170" t="s">
        <v>250</v>
      </c>
      <c r="D6" s="170" t="s">
        <v>251</v>
      </c>
      <c r="E6" s="170" t="s">
        <v>252</v>
      </c>
      <c r="F6" s="170" t="s">
        <v>253</v>
      </c>
      <c r="G6" s="170" t="s">
        <v>254</v>
      </c>
      <c r="H6" s="170" t="s">
        <v>255</v>
      </c>
      <c r="I6" s="170" t="s">
        <v>256</v>
      </c>
      <c r="J6" s="170" t="s">
        <v>257</v>
      </c>
    </row>
    <row r="7" spans="1:11" ht="16.5" thickBot="1" x14ac:dyDescent="0.3">
      <c r="A7" s="171">
        <v>1</v>
      </c>
      <c r="B7" s="172">
        <v>2</v>
      </c>
      <c r="C7" s="171">
        <v>3</v>
      </c>
      <c r="D7" s="172">
        <v>4</v>
      </c>
      <c r="E7" s="171">
        <v>5</v>
      </c>
      <c r="F7" s="172">
        <v>6</v>
      </c>
      <c r="G7" s="171">
        <v>7</v>
      </c>
      <c r="H7" s="172">
        <v>8</v>
      </c>
      <c r="I7" s="171">
        <v>9</v>
      </c>
      <c r="J7" s="172">
        <v>10</v>
      </c>
    </row>
    <row r="8" spans="1:11" ht="15.75" x14ac:dyDescent="0.25">
      <c r="A8" s="173"/>
      <c r="B8" s="174"/>
      <c r="C8" s="174"/>
      <c r="D8" s="175" t="s">
        <v>258</v>
      </c>
      <c r="E8" s="174"/>
      <c r="F8" s="174"/>
      <c r="G8" s="174"/>
      <c r="H8" s="174"/>
      <c r="I8" s="174"/>
      <c r="J8" s="176"/>
    </row>
    <row r="9" spans="1:11" ht="15.75" x14ac:dyDescent="0.25">
      <c r="A9" s="116"/>
      <c r="B9" s="59" t="s">
        <v>68</v>
      </c>
      <c r="C9" s="177"/>
      <c r="D9" s="178"/>
      <c r="E9" s="177"/>
      <c r="F9" s="177"/>
      <c r="G9" s="177"/>
      <c r="H9" s="60"/>
      <c r="I9" s="60"/>
      <c r="J9" s="60"/>
    </row>
    <row r="10" spans="1:11" ht="16.5" thickBot="1" x14ac:dyDescent="0.3">
      <c r="A10" s="116"/>
      <c r="B10" s="60"/>
      <c r="C10" s="177"/>
      <c r="D10" s="178"/>
      <c r="E10" s="177"/>
      <c r="F10" s="177"/>
      <c r="G10" s="177"/>
      <c r="H10" s="177"/>
      <c r="I10" s="177"/>
      <c r="J10" s="177"/>
    </row>
    <row r="11" spans="1:11" ht="15.75" x14ac:dyDescent="0.25">
      <c r="A11" s="179"/>
      <c r="B11" s="180"/>
      <c r="C11" s="181"/>
      <c r="D11" s="182" t="s">
        <v>259</v>
      </c>
      <c r="E11" s="174"/>
      <c r="F11" s="177"/>
      <c r="G11" s="177"/>
      <c r="H11" s="59"/>
      <c r="I11" s="59"/>
      <c r="J11" s="59"/>
    </row>
    <row r="12" spans="1:11" ht="15.75" hidden="1" x14ac:dyDescent="0.25">
      <c r="A12" s="183"/>
      <c r="B12" s="184"/>
      <c r="C12" s="183"/>
      <c r="D12" s="183"/>
      <c r="E12" s="185"/>
      <c r="F12" s="185"/>
      <c r="G12" s="185"/>
      <c r="H12" s="186"/>
      <c r="I12" s="186"/>
      <c r="J12" s="186"/>
    </row>
    <row r="13" spans="1:11" ht="157.5" hidden="1" x14ac:dyDescent="0.25">
      <c r="A13" s="187" t="s">
        <v>260</v>
      </c>
      <c r="B13" s="187"/>
      <c r="C13" s="187"/>
      <c r="D13" s="187" t="s">
        <v>261</v>
      </c>
      <c r="E13" s="187" t="s">
        <v>262</v>
      </c>
      <c r="F13" s="187"/>
      <c r="G13" s="187"/>
      <c r="H13" s="187"/>
      <c r="I13" s="187"/>
      <c r="J13" s="187"/>
    </row>
    <row r="14" spans="1:11" ht="16.5" thickBot="1" x14ac:dyDescent="0.3">
      <c r="A14" s="187"/>
      <c r="B14" s="187"/>
      <c r="C14" s="187"/>
      <c r="D14" s="187"/>
      <c r="E14" s="187"/>
      <c r="F14" s="187"/>
      <c r="G14" s="187"/>
      <c r="H14" s="187"/>
      <c r="I14" s="187"/>
      <c r="J14" s="187"/>
    </row>
    <row r="15" spans="1:11" ht="105" x14ac:dyDescent="0.25">
      <c r="A15" s="188" t="s">
        <v>263</v>
      </c>
      <c r="B15" s="438" t="s">
        <v>264</v>
      </c>
      <c r="C15" s="189" t="s">
        <v>265</v>
      </c>
      <c r="D15" s="190">
        <v>1063120003033</v>
      </c>
      <c r="E15" s="191"/>
      <c r="F15" s="191"/>
      <c r="G15" s="191"/>
      <c r="H15" s="336">
        <f>('Движимое имущество раздел 2'!C29-'Движимое имущество раздел 2'!C26+'Недвижимое имущество'!F22)/1000</f>
        <v>8990.9055900000003</v>
      </c>
      <c r="I15" s="336">
        <f>('Движимое имущество раздел 2'!D30-'Движимое имущество раздел 2'!D32)/1000</f>
        <v>3235.50101</v>
      </c>
      <c r="J15" s="191">
        <v>5</v>
      </c>
      <c r="K15" s="192"/>
    </row>
    <row r="16" spans="1:11" ht="15.75" thickBot="1" x14ac:dyDescent="0.3">
      <c r="A16" s="193"/>
      <c r="B16" s="439"/>
      <c r="C16" s="194"/>
      <c r="D16" s="195"/>
      <c r="E16" s="195"/>
      <c r="F16" s="195"/>
      <c r="G16" s="195"/>
      <c r="H16" s="337"/>
      <c r="I16" s="337"/>
      <c r="J16" s="195"/>
    </row>
    <row r="17" spans="1:10" ht="105.75" thickBot="1" x14ac:dyDescent="0.3">
      <c r="A17" s="196">
        <v>2</v>
      </c>
      <c r="B17" s="197" t="s">
        <v>266</v>
      </c>
      <c r="C17" s="198" t="s">
        <v>267</v>
      </c>
      <c r="D17" s="199">
        <v>1063120005409</v>
      </c>
      <c r="E17" s="200"/>
      <c r="F17" s="200"/>
      <c r="G17" s="200"/>
      <c r="H17" s="338">
        <v>0</v>
      </c>
      <c r="I17" s="338">
        <v>0</v>
      </c>
      <c r="J17" s="200">
        <v>0</v>
      </c>
    </row>
    <row r="18" spans="1:10" ht="15.75" hidden="1" thickBot="1" x14ac:dyDescent="0.3">
      <c r="A18" s="193" t="s">
        <v>268</v>
      </c>
      <c r="B18" s="201"/>
      <c r="C18" s="194"/>
      <c r="D18" s="195"/>
      <c r="E18" s="195"/>
      <c r="F18" s="195"/>
      <c r="G18" s="195"/>
      <c r="H18" s="337"/>
      <c r="I18" s="337"/>
      <c r="J18" s="195"/>
    </row>
    <row r="19" spans="1:10" ht="15.75" hidden="1" thickBot="1" x14ac:dyDescent="0.3">
      <c r="A19" s="193"/>
      <c r="B19" s="201"/>
      <c r="C19" s="194"/>
      <c r="D19" s="195"/>
      <c r="E19" s="195"/>
      <c r="F19" s="195"/>
      <c r="G19" s="195"/>
      <c r="H19" s="337"/>
      <c r="I19" s="337"/>
      <c r="J19" s="195"/>
    </row>
    <row r="20" spans="1:10" ht="15.75" hidden="1" thickBot="1" x14ac:dyDescent="0.3">
      <c r="A20" s="193"/>
      <c r="B20" s="201"/>
      <c r="C20" s="194"/>
      <c r="D20" s="195"/>
      <c r="E20" s="195"/>
      <c r="F20" s="195"/>
      <c r="G20" s="195"/>
      <c r="H20" s="337"/>
      <c r="I20" s="337"/>
      <c r="J20" s="195"/>
    </row>
    <row r="21" spans="1:10" ht="15.75" hidden="1" thickBot="1" x14ac:dyDescent="0.3">
      <c r="A21" s="202"/>
      <c r="B21" s="203"/>
      <c r="C21" s="204"/>
      <c r="D21" s="205"/>
      <c r="E21" s="205"/>
      <c r="F21" s="205"/>
      <c r="G21" s="205"/>
      <c r="H21" s="339"/>
      <c r="I21" s="339"/>
      <c r="J21" s="205"/>
    </row>
    <row r="22" spans="1:10" ht="15.75" thickBot="1" x14ac:dyDescent="0.3">
      <c r="A22" s="206"/>
      <c r="B22" s="207" t="s">
        <v>68</v>
      </c>
      <c r="C22" s="208"/>
      <c r="D22" s="208"/>
      <c r="E22" s="208"/>
      <c r="F22" s="208"/>
      <c r="G22" s="208"/>
      <c r="H22" s="340">
        <f>SUM(H15:H21)</f>
        <v>8990.9055900000003</v>
      </c>
      <c r="I22" s="341">
        <f>SUM(I15:I21)</f>
        <v>3235.50101</v>
      </c>
      <c r="J22" s="209"/>
    </row>
    <row r="23" spans="1:10" ht="26.25" x14ac:dyDescent="0.4">
      <c r="G23" s="210"/>
    </row>
  </sheetData>
  <mergeCells count="1">
    <mergeCell ref="B15:B16"/>
  </mergeCells>
  <pageMargins left="0.70866141732283472" right="0" top="0.74803149606299213" bottom="0" header="0.31496062992125984" footer="0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5"/>
  <sheetViews>
    <sheetView topLeftCell="H1" workbookViewId="0">
      <selection activeCell="P33" sqref="P33"/>
    </sheetView>
  </sheetViews>
  <sheetFormatPr defaultColWidth="13.28515625" defaultRowHeight="15" x14ac:dyDescent="0.25"/>
  <cols>
    <col min="1" max="1" width="3.85546875" customWidth="1"/>
    <col min="2" max="2" width="11" customWidth="1"/>
    <col min="3" max="3" width="3.7109375" customWidth="1"/>
    <col min="4" max="5" width="4.28515625" customWidth="1"/>
    <col min="6" max="6" width="6" customWidth="1"/>
    <col min="7" max="7" width="4.85546875" customWidth="1"/>
    <col min="8" max="8" width="9.42578125" customWidth="1"/>
    <col min="9" max="9" width="7" customWidth="1"/>
    <col min="10" max="10" width="11.7109375" customWidth="1"/>
    <col min="12" max="13" width="11.28515625" customWidth="1"/>
    <col min="14" max="14" width="11.5703125" customWidth="1"/>
    <col min="15" max="15" width="11.42578125" customWidth="1"/>
    <col min="16" max="16" width="10.7109375" customWidth="1"/>
    <col min="17" max="17" width="10.28515625" customWidth="1"/>
    <col min="18" max="18" width="11.5703125" style="211" customWidth="1"/>
    <col min="19" max="19" width="11.42578125" style="211" customWidth="1"/>
    <col min="20" max="20" width="11.140625" customWidth="1"/>
    <col min="21" max="21" width="10" customWidth="1"/>
    <col min="22" max="22" width="11.42578125" customWidth="1"/>
    <col min="23" max="23" width="11.7109375" customWidth="1"/>
    <col min="24" max="24" width="11" customWidth="1"/>
    <col min="25" max="25" width="10.7109375" customWidth="1"/>
  </cols>
  <sheetData>
    <row r="1" spans="1:25" x14ac:dyDescent="0.25">
      <c r="T1" t="s">
        <v>269</v>
      </c>
    </row>
    <row r="3" spans="1:25" x14ac:dyDescent="0.25">
      <c r="Y3" t="s">
        <v>270</v>
      </c>
    </row>
    <row r="4" spans="1:25" ht="17.45" customHeight="1" x14ac:dyDescent="0.25">
      <c r="A4" s="440" t="s">
        <v>271</v>
      </c>
      <c r="B4" s="440"/>
      <c r="C4" s="440"/>
      <c r="D4" s="440"/>
      <c r="E4" s="440"/>
      <c r="F4" s="440"/>
      <c r="G4" s="440"/>
      <c r="H4" s="440"/>
      <c r="I4" s="440"/>
      <c r="J4" s="440"/>
      <c r="K4" s="440"/>
      <c r="L4" s="440"/>
      <c r="M4" s="440"/>
      <c r="N4" s="440"/>
      <c r="O4" s="440"/>
      <c r="P4" s="440"/>
      <c r="Q4" s="440"/>
      <c r="R4" s="440"/>
      <c r="S4" s="440"/>
      <c r="T4" s="440"/>
      <c r="U4" s="440"/>
      <c r="V4" s="440"/>
      <c r="W4" s="440"/>
      <c r="X4" s="440"/>
      <c r="Y4" s="440"/>
    </row>
    <row r="5" spans="1:25" ht="17.45" customHeight="1" x14ac:dyDescent="0.25">
      <c r="A5" s="440" t="s">
        <v>272</v>
      </c>
      <c r="B5" s="440"/>
      <c r="C5" s="440"/>
      <c r="D5" s="440"/>
      <c r="E5" s="440"/>
      <c r="F5" s="440"/>
      <c r="G5" s="440"/>
      <c r="H5" s="440"/>
      <c r="I5" s="440"/>
      <c r="J5" s="440"/>
      <c r="K5" s="440"/>
      <c r="L5" s="440"/>
      <c r="M5" s="440"/>
      <c r="N5" s="440"/>
      <c r="O5" s="440"/>
      <c r="P5" s="440"/>
      <c r="Q5" s="440"/>
      <c r="R5" s="440"/>
      <c r="S5" s="440"/>
      <c r="T5" s="440"/>
      <c r="U5" s="440"/>
      <c r="V5" s="440"/>
      <c r="W5" s="440"/>
      <c r="X5" s="440"/>
      <c r="Y5" s="440"/>
    </row>
    <row r="6" spans="1:25" ht="21" customHeight="1" x14ac:dyDescent="0.25">
      <c r="A6" s="440" t="s">
        <v>293</v>
      </c>
      <c r="B6" s="440"/>
      <c r="C6" s="440"/>
      <c r="D6" s="440"/>
      <c r="E6" s="440"/>
      <c r="F6" s="440"/>
      <c r="G6" s="440"/>
      <c r="H6" s="440"/>
      <c r="I6" s="440"/>
      <c r="J6" s="440"/>
      <c r="K6" s="440"/>
      <c r="L6" s="440"/>
      <c r="M6" s="440"/>
      <c r="N6" s="440"/>
      <c r="O6" s="440"/>
      <c r="P6" s="440"/>
      <c r="Q6" s="440"/>
      <c r="R6" s="440"/>
      <c r="S6" s="440"/>
      <c r="T6" s="440"/>
      <c r="U6" s="440"/>
      <c r="V6" s="440"/>
      <c r="W6" s="440"/>
      <c r="X6" s="440"/>
      <c r="Y6" s="440"/>
    </row>
    <row r="7" spans="1:25" ht="18" customHeight="1" x14ac:dyDescent="0.25">
      <c r="A7" s="212"/>
      <c r="B7" s="212"/>
      <c r="C7" s="212"/>
      <c r="D7" s="212"/>
      <c r="E7" s="212"/>
      <c r="F7" s="212"/>
      <c r="G7" s="212"/>
      <c r="H7" s="212"/>
      <c r="I7" s="212"/>
      <c r="J7" s="212"/>
      <c r="K7" s="212"/>
      <c r="L7" s="212"/>
      <c r="M7" s="212"/>
      <c r="N7" s="212"/>
      <c r="O7" s="212"/>
      <c r="P7" s="212"/>
      <c r="Q7" s="212"/>
    </row>
    <row r="8" spans="1:25" x14ac:dyDescent="0.25">
      <c r="A8" s="441" t="s">
        <v>199</v>
      </c>
      <c r="B8" s="441" t="s">
        <v>273</v>
      </c>
      <c r="C8" s="441" t="s">
        <v>274</v>
      </c>
      <c r="D8" s="441"/>
      <c r="E8" s="441"/>
      <c r="F8" s="441" t="s">
        <v>275</v>
      </c>
      <c r="G8" s="441"/>
      <c r="H8" s="441"/>
      <c r="I8" s="441"/>
      <c r="J8" s="441" t="s">
        <v>276</v>
      </c>
      <c r="K8" s="441"/>
      <c r="L8" s="441"/>
      <c r="M8" s="441"/>
      <c r="N8" s="441"/>
      <c r="O8" s="441"/>
      <c r="P8" s="441"/>
      <c r="Q8" s="441"/>
      <c r="R8" s="441" t="s">
        <v>277</v>
      </c>
      <c r="S8" s="441"/>
      <c r="T8" s="441"/>
      <c r="U8" s="441"/>
      <c r="V8" s="441"/>
      <c r="W8" s="441"/>
      <c r="X8" s="441"/>
      <c r="Y8" s="441"/>
    </row>
    <row r="9" spans="1:25" x14ac:dyDescent="0.25">
      <c r="A9" s="441"/>
      <c r="B9" s="441"/>
      <c r="C9" s="441"/>
      <c r="D9" s="441"/>
      <c r="E9" s="441"/>
      <c r="F9" s="441"/>
      <c r="G9" s="441"/>
      <c r="H9" s="441"/>
      <c r="I9" s="441"/>
      <c r="J9" s="442" t="s">
        <v>342</v>
      </c>
      <c r="K9" s="442"/>
      <c r="L9" s="442"/>
      <c r="M9" s="442"/>
      <c r="N9" s="442"/>
      <c r="O9" s="442"/>
      <c r="P9" s="442"/>
      <c r="Q9" s="442"/>
      <c r="R9" s="442" t="s">
        <v>342</v>
      </c>
      <c r="S9" s="442"/>
      <c r="T9" s="442"/>
      <c r="U9" s="442"/>
      <c r="V9" s="442"/>
      <c r="W9" s="442"/>
      <c r="X9" s="442"/>
      <c r="Y9" s="442"/>
    </row>
    <row r="10" spans="1:25" ht="24" customHeight="1" x14ac:dyDescent="0.25">
      <c r="A10" s="441"/>
      <c r="B10" s="441"/>
      <c r="C10" s="441"/>
      <c r="D10" s="441"/>
      <c r="E10" s="441"/>
      <c r="F10" s="443" t="s">
        <v>278</v>
      </c>
      <c r="G10" s="443"/>
      <c r="H10" s="441" t="s">
        <v>279</v>
      </c>
      <c r="I10" s="441"/>
      <c r="J10" s="441" t="s">
        <v>280</v>
      </c>
      <c r="K10" s="441"/>
      <c r="L10" s="441"/>
      <c r="M10" s="441"/>
      <c r="N10" s="441" t="s">
        <v>281</v>
      </c>
      <c r="O10" s="441"/>
      <c r="P10" s="441"/>
      <c r="Q10" s="441"/>
      <c r="R10" s="441" t="s">
        <v>280</v>
      </c>
      <c r="S10" s="441"/>
      <c r="T10" s="441"/>
      <c r="U10" s="441"/>
      <c r="V10" s="441" t="s">
        <v>281</v>
      </c>
      <c r="W10" s="441"/>
      <c r="X10" s="441"/>
      <c r="Y10" s="441"/>
    </row>
    <row r="11" spans="1:25" ht="12.75" customHeight="1" x14ac:dyDescent="0.25">
      <c r="A11" s="441"/>
      <c r="B11" s="441"/>
      <c r="C11" s="441" t="s">
        <v>282</v>
      </c>
      <c r="D11" s="441" t="s">
        <v>283</v>
      </c>
      <c r="E11" s="441" t="s">
        <v>284</v>
      </c>
      <c r="F11" s="443" t="s">
        <v>285</v>
      </c>
      <c r="G11" s="443" t="s">
        <v>286</v>
      </c>
      <c r="H11" s="443" t="s">
        <v>285</v>
      </c>
      <c r="I11" s="441" t="s">
        <v>287</v>
      </c>
      <c r="J11" s="443" t="s">
        <v>41</v>
      </c>
      <c r="K11" s="441" t="s">
        <v>288</v>
      </c>
      <c r="L11" s="441"/>
      <c r="M11" s="441" t="s">
        <v>289</v>
      </c>
      <c r="N11" s="443" t="s">
        <v>41</v>
      </c>
      <c r="O11" s="441" t="s">
        <v>288</v>
      </c>
      <c r="P11" s="441"/>
      <c r="Q11" s="441" t="s">
        <v>289</v>
      </c>
      <c r="R11" s="443" t="s">
        <v>41</v>
      </c>
      <c r="S11" s="441" t="s">
        <v>288</v>
      </c>
      <c r="T11" s="441"/>
      <c r="U11" s="441" t="s">
        <v>289</v>
      </c>
      <c r="V11" s="443" t="s">
        <v>41</v>
      </c>
      <c r="W11" s="441" t="s">
        <v>288</v>
      </c>
      <c r="X11" s="441"/>
      <c r="Y11" s="441" t="s">
        <v>289</v>
      </c>
    </row>
    <row r="12" spans="1:25" x14ac:dyDescent="0.25">
      <c r="A12" s="441"/>
      <c r="B12" s="441"/>
      <c r="C12" s="441"/>
      <c r="D12" s="441"/>
      <c r="E12" s="441"/>
      <c r="F12" s="443"/>
      <c r="G12" s="443"/>
      <c r="H12" s="443"/>
      <c r="I12" s="441"/>
      <c r="J12" s="443"/>
      <c r="K12" s="441"/>
      <c r="L12" s="441"/>
      <c r="M12" s="441"/>
      <c r="N12" s="443"/>
      <c r="O12" s="441"/>
      <c r="P12" s="441"/>
      <c r="Q12" s="441"/>
      <c r="R12" s="443"/>
      <c r="S12" s="441"/>
      <c r="T12" s="441"/>
      <c r="U12" s="441"/>
      <c r="V12" s="443"/>
      <c r="W12" s="441"/>
      <c r="X12" s="441"/>
      <c r="Y12" s="441"/>
    </row>
    <row r="13" spans="1:25" x14ac:dyDescent="0.25">
      <c r="A13" s="441"/>
      <c r="B13" s="441"/>
      <c r="C13" s="441"/>
      <c r="D13" s="441"/>
      <c r="E13" s="441"/>
      <c r="F13" s="443"/>
      <c r="G13" s="443"/>
      <c r="H13" s="443"/>
      <c r="I13" s="441"/>
      <c r="J13" s="443"/>
      <c r="K13" s="441" t="s">
        <v>285</v>
      </c>
      <c r="L13" s="213" t="s">
        <v>290</v>
      </c>
      <c r="M13" s="441"/>
      <c r="N13" s="443"/>
      <c r="O13" s="441" t="s">
        <v>285</v>
      </c>
      <c r="P13" s="213" t="s">
        <v>290</v>
      </c>
      <c r="Q13" s="441"/>
      <c r="R13" s="443"/>
      <c r="S13" s="441" t="s">
        <v>285</v>
      </c>
      <c r="T13" s="213" t="s">
        <v>290</v>
      </c>
      <c r="U13" s="441"/>
      <c r="V13" s="443"/>
      <c r="W13" s="441" t="s">
        <v>285</v>
      </c>
      <c r="X13" s="213" t="s">
        <v>290</v>
      </c>
      <c r="Y13" s="441"/>
    </row>
    <row r="14" spans="1:25" ht="49.15" customHeight="1" x14ac:dyDescent="0.25">
      <c r="A14" s="441"/>
      <c r="B14" s="441"/>
      <c r="C14" s="441"/>
      <c r="D14" s="441"/>
      <c r="E14" s="441"/>
      <c r="F14" s="443"/>
      <c r="G14" s="443"/>
      <c r="H14" s="443"/>
      <c r="I14" s="441"/>
      <c r="J14" s="443"/>
      <c r="K14" s="441"/>
      <c r="L14" s="213" t="s">
        <v>291</v>
      </c>
      <c r="M14" s="441"/>
      <c r="N14" s="443"/>
      <c r="O14" s="441"/>
      <c r="P14" s="213" t="s">
        <v>291</v>
      </c>
      <c r="Q14" s="441"/>
      <c r="R14" s="443"/>
      <c r="S14" s="441"/>
      <c r="T14" s="213" t="s">
        <v>291</v>
      </c>
      <c r="U14" s="441"/>
      <c r="V14" s="443"/>
      <c r="W14" s="441"/>
      <c r="X14" s="213" t="s">
        <v>291</v>
      </c>
      <c r="Y14" s="441"/>
    </row>
    <row r="15" spans="1:25" x14ac:dyDescent="0.25">
      <c r="A15" s="213">
        <v>1</v>
      </c>
      <c r="B15" s="213">
        <v>2</v>
      </c>
      <c r="C15" s="213">
        <v>3</v>
      </c>
      <c r="D15" s="213">
        <v>4</v>
      </c>
      <c r="E15" s="213">
        <v>5</v>
      </c>
      <c r="F15" s="214">
        <v>6</v>
      </c>
      <c r="G15" s="214">
        <v>7</v>
      </c>
      <c r="H15" s="214">
        <v>8</v>
      </c>
      <c r="I15" s="213">
        <v>9</v>
      </c>
      <c r="J15" s="214">
        <v>10</v>
      </c>
      <c r="K15" s="213">
        <v>11</v>
      </c>
      <c r="L15" s="213">
        <v>12</v>
      </c>
      <c r="M15" s="213">
        <v>13</v>
      </c>
      <c r="N15" s="214">
        <v>14</v>
      </c>
      <c r="O15" s="213">
        <v>15</v>
      </c>
      <c r="P15" s="213">
        <v>16</v>
      </c>
      <c r="Q15" s="213">
        <v>17</v>
      </c>
      <c r="R15" s="214">
        <v>10</v>
      </c>
      <c r="S15" s="213">
        <v>11</v>
      </c>
      <c r="T15" s="213">
        <v>12</v>
      </c>
      <c r="U15" s="213">
        <v>13</v>
      </c>
      <c r="V15" s="214">
        <v>14</v>
      </c>
      <c r="W15" s="213">
        <v>15</v>
      </c>
      <c r="X15" s="213">
        <v>16</v>
      </c>
      <c r="Y15" s="213">
        <v>17</v>
      </c>
    </row>
    <row r="16" spans="1:25" s="347" customFormat="1" ht="12.95" customHeight="1" x14ac:dyDescent="0.2">
      <c r="A16" s="342">
        <v>1</v>
      </c>
      <c r="B16" s="343" t="s">
        <v>292</v>
      </c>
      <c r="C16" s="344"/>
      <c r="D16" s="344">
        <v>2</v>
      </c>
      <c r="E16" s="344"/>
      <c r="F16" s="344">
        <v>26</v>
      </c>
      <c r="G16" s="344">
        <v>1</v>
      </c>
      <c r="H16" s="345">
        <f>'Недвижимое имущество'!E20+'Недвижимое имущество'!E23+'Недвижимое имущество'!E30+'Недвижимое имущество'!E59</f>
        <v>1770.7</v>
      </c>
      <c r="I16" s="345">
        <v>357.5</v>
      </c>
      <c r="J16" s="346">
        <f>K16+M16</f>
        <v>75134.754030000011</v>
      </c>
      <c r="K16" s="346">
        <f>'Недвижимое имущество'!F164/1000</f>
        <v>65876.899770000004</v>
      </c>
      <c r="L16" s="346">
        <f>'Недвижимое имущество'!F59/1000</f>
        <v>2102.35025</v>
      </c>
      <c r="M16" s="346">
        <f>'Движимое имущество раздел 2'!C29/1000</f>
        <v>9257.8542600000001</v>
      </c>
      <c r="N16" s="346">
        <f>O16+Q16</f>
        <v>66143.848440000016</v>
      </c>
      <c r="O16" s="346">
        <f>'Недвижимое имущество'!F167/1000</f>
        <v>65697.184440000012</v>
      </c>
      <c r="P16" s="346">
        <f>L16</f>
        <v>2102.35025</v>
      </c>
      <c r="Q16" s="346">
        <f>'Движимое имущество раздел 2'!C26/1000</f>
        <v>446.66399999999999</v>
      </c>
      <c r="R16" s="346">
        <f>S16+U16</f>
        <v>67329.479430000007</v>
      </c>
      <c r="S16" s="346">
        <f>'Недвижимое имущество'!G165/1000</f>
        <v>63750.199180000011</v>
      </c>
      <c r="T16" s="346">
        <f>('Недвижимое имущество'!F59-'Недвижимое имущество'!G59)/1000</f>
        <v>2102.35025</v>
      </c>
      <c r="U16" s="346">
        <f>'Движимое имущество раздел 2'!D30/1000</f>
        <v>3579.2802499999998</v>
      </c>
      <c r="V16" s="346">
        <f>W16+Y16</f>
        <v>64093.978420000021</v>
      </c>
      <c r="W16" s="346">
        <f>'Недвижимое имущество'!G168/1000</f>
        <v>63750.199180000018</v>
      </c>
      <c r="X16" s="346">
        <f>T16</f>
        <v>2102.35025</v>
      </c>
      <c r="Y16" s="346">
        <f>('Движимое имущество раздел 2'!C26-'Движимое имущество раздел 2'!D26)/1000</f>
        <v>343.77924000000002</v>
      </c>
    </row>
    <row r="17" spans="1:25" s="211" customFormat="1" ht="19.899999999999999" customHeight="1" x14ac:dyDescent="0.2">
      <c r="A17" s="215"/>
      <c r="B17" s="215"/>
      <c r="C17" s="216"/>
      <c r="D17" s="216"/>
      <c r="E17" s="216"/>
      <c r="F17" s="216"/>
      <c r="G17" s="216"/>
      <c r="H17" s="216"/>
      <c r="I17" s="216"/>
      <c r="J17" s="217"/>
      <c r="K17" s="218"/>
      <c r="L17" s="218"/>
      <c r="M17" s="218"/>
      <c r="N17" s="217"/>
      <c r="O17" s="218"/>
      <c r="P17" s="218"/>
      <c r="Q17" s="218"/>
      <c r="R17" s="217"/>
      <c r="S17" s="218"/>
      <c r="T17" s="218"/>
      <c r="U17" s="218"/>
      <c r="V17" s="217"/>
      <c r="W17" s="218"/>
      <c r="X17" s="218"/>
      <c r="Y17" s="218"/>
    </row>
    <row r="18" spans="1:25" s="225" customFormat="1" ht="12.75" x14ac:dyDescent="0.2">
      <c r="A18" s="219"/>
      <c r="B18" s="220"/>
      <c r="C18" s="221"/>
      <c r="D18" s="221"/>
      <c r="E18" s="221"/>
      <c r="F18" s="221"/>
      <c r="G18" s="221"/>
      <c r="H18" s="221"/>
      <c r="I18" s="221"/>
      <c r="J18" s="221"/>
      <c r="K18" s="221"/>
      <c r="L18" s="221"/>
      <c r="M18" s="221"/>
      <c r="N18" s="222"/>
      <c r="O18" s="222"/>
      <c r="P18" s="222"/>
      <c r="Q18" s="222"/>
      <c r="R18" s="222"/>
      <c r="S18" s="222"/>
      <c r="T18" s="223"/>
      <c r="U18" s="224"/>
      <c r="V18" s="224"/>
    </row>
    <row r="19" spans="1:25" s="226" customFormat="1" x14ac:dyDescent="0.25">
      <c r="B19" s="227"/>
      <c r="C19" s="228"/>
      <c r="D19" s="228"/>
      <c r="E19" s="228"/>
      <c r="F19" s="228"/>
      <c r="G19" s="228"/>
      <c r="H19" s="228"/>
      <c r="I19" s="228"/>
      <c r="J19" s="229"/>
      <c r="K19" s="230"/>
      <c r="L19" s="231"/>
      <c r="M19" s="230"/>
      <c r="N19" s="230"/>
      <c r="O19" s="230"/>
      <c r="P19" s="230"/>
      <c r="Q19" s="230"/>
      <c r="R19" s="232"/>
      <c r="S19" s="232"/>
      <c r="T19" s="228"/>
    </row>
    <row r="20" spans="1:25" s="226" customFormat="1" x14ac:dyDescent="0.25">
      <c r="B20" s="227"/>
      <c r="C20" s="228"/>
      <c r="D20" s="228"/>
      <c r="E20" s="228"/>
      <c r="F20" s="228"/>
      <c r="G20" s="228"/>
      <c r="H20" s="228"/>
      <c r="I20" s="228"/>
      <c r="J20" s="229"/>
      <c r="K20" s="231"/>
      <c r="L20" s="231"/>
      <c r="M20" s="231"/>
      <c r="N20" s="230"/>
      <c r="O20" s="231"/>
      <c r="P20" s="231"/>
      <c r="Q20" s="231"/>
      <c r="R20" s="232"/>
      <c r="S20" s="232"/>
      <c r="T20" s="228"/>
    </row>
    <row r="21" spans="1:25" s="226" customFormat="1" x14ac:dyDescent="0.25">
      <c r="B21" s="227"/>
      <c r="C21" s="228"/>
      <c r="D21" s="228"/>
      <c r="E21" s="228"/>
      <c r="F21" s="228"/>
      <c r="G21" s="228"/>
      <c r="H21" s="228"/>
      <c r="I21" s="228"/>
      <c r="J21" s="229"/>
      <c r="K21" s="231"/>
      <c r="L21" s="231"/>
      <c r="M21" s="231"/>
      <c r="N21" s="230"/>
      <c r="O21" s="231"/>
      <c r="P21" s="231"/>
      <c r="Q21" s="231"/>
      <c r="R21" s="232"/>
      <c r="S21" s="232"/>
      <c r="T21" s="228"/>
    </row>
    <row r="22" spans="1:25" s="226" customFormat="1" x14ac:dyDescent="0.25">
      <c r="B22" s="227"/>
      <c r="J22" s="229"/>
      <c r="K22" s="231"/>
      <c r="L22" s="231"/>
      <c r="M22" s="231"/>
      <c r="N22" s="230"/>
      <c r="O22" s="231"/>
      <c r="P22" s="231"/>
      <c r="Q22" s="231"/>
      <c r="R22" s="211"/>
      <c r="S22" s="211"/>
    </row>
    <row r="23" spans="1:25" s="226" customFormat="1" x14ac:dyDescent="0.25">
      <c r="B23" s="227"/>
      <c r="J23" s="211"/>
      <c r="K23" s="231"/>
      <c r="L23" s="231"/>
      <c r="M23" s="231"/>
      <c r="N23" s="231"/>
      <c r="O23" s="231"/>
      <c r="P23" s="231"/>
      <c r="Q23" s="231"/>
      <c r="R23" s="211"/>
      <c r="S23" s="211"/>
    </row>
    <row r="24" spans="1:25" s="226" customFormat="1" x14ac:dyDescent="0.25">
      <c r="B24" s="227"/>
      <c r="J24" s="211"/>
      <c r="K24" s="231"/>
      <c r="L24" s="231"/>
      <c r="M24" s="231"/>
      <c r="N24" s="231"/>
      <c r="O24" s="231"/>
      <c r="P24" s="231"/>
      <c r="Q24" s="231"/>
      <c r="R24" s="211"/>
      <c r="S24" s="211"/>
    </row>
    <row r="25" spans="1:25" s="226" customFormat="1" x14ac:dyDescent="0.25">
      <c r="B25" s="227"/>
      <c r="J25" s="211"/>
      <c r="K25" s="231"/>
      <c r="L25" s="231"/>
      <c r="M25" s="231"/>
      <c r="N25" s="231"/>
      <c r="O25" s="231"/>
      <c r="P25" s="231"/>
      <c r="Q25" s="231"/>
      <c r="R25" s="211"/>
      <c r="S25" s="211"/>
    </row>
    <row r="26" spans="1:25" s="226" customFormat="1" x14ac:dyDescent="0.25">
      <c r="B26" s="227"/>
      <c r="J26" s="211"/>
      <c r="K26" s="231"/>
      <c r="L26" s="231"/>
      <c r="M26" s="231"/>
      <c r="N26" s="231"/>
      <c r="O26" s="231"/>
      <c r="P26" s="231"/>
      <c r="Q26" s="231"/>
      <c r="R26" s="211"/>
      <c r="S26" s="211"/>
    </row>
    <row r="27" spans="1:25" x14ac:dyDescent="0.25">
      <c r="B27" s="227"/>
      <c r="J27" s="211"/>
      <c r="K27" s="231"/>
      <c r="L27" s="231"/>
      <c r="M27" s="231"/>
      <c r="N27" s="231"/>
      <c r="O27" s="231"/>
      <c r="P27" s="231"/>
      <c r="Q27" s="231"/>
    </row>
    <row r="28" spans="1:25" x14ac:dyDescent="0.25">
      <c r="B28" s="227"/>
      <c r="J28" s="211"/>
      <c r="K28" s="231"/>
      <c r="L28" s="231"/>
      <c r="M28" s="231"/>
      <c r="N28" s="231"/>
      <c r="O28" s="231"/>
      <c r="P28" s="231"/>
      <c r="Q28" s="231"/>
    </row>
    <row r="29" spans="1:25" x14ac:dyDescent="0.25">
      <c r="B29" s="227"/>
      <c r="J29" s="211"/>
      <c r="K29" s="231"/>
      <c r="L29" s="231"/>
      <c r="M29" s="231"/>
      <c r="N29" s="231"/>
      <c r="O29" s="231"/>
      <c r="P29" s="231"/>
      <c r="Q29" s="231"/>
    </row>
    <row r="30" spans="1:25" x14ac:dyDescent="0.25">
      <c r="B30" s="227"/>
      <c r="J30" s="211"/>
      <c r="K30" s="231"/>
      <c r="L30" s="231"/>
      <c r="M30" s="231"/>
      <c r="N30" s="231"/>
      <c r="O30" s="231"/>
      <c r="P30" s="231"/>
      <c r="Q30" s="231"/>
    </row>
    <row r="31" spans="1:25" x14ac:dyDescent="0.25">
      <c r="B31" s="227"/>
      <c r="J31" s="211"/>
      <c r="K31" s="231"/>
      <c r="L31" s="231"/>
      <c r="M31" s="231"/>
      <c r="N31" s="231"/>
      <c r="O31" s="231"/>
      <c r="P31" s="231"/>
      <c r="Q31" s="231"/>
    </row>
    <row r="32" spans="1:25" x14ac:dyDescent="0.25">
      <c r="B32" s="227"/>
      <c r="J32" s="211"/>
      <c r="K32" s="231"/>
      <c r="L32" s="231"/>
      <c r="M32" s="231"/>
      <c r="N32" s="231"/>
      <c r="O32" s="231"/>
      <c r="P32" s="231"/>
      <c r="Q32" s="231"/>
    </row>
    <row r="33" spans="1:19" x14ac:dyDescent="0.25">
      <c r="B33" s="227"/>
      <c r="J33" s="211"/>
      <c r="K33" s="231"/>
      <c r="L33" s="231"/>
      <c r="M33" s="231"/>
      <c r="N33" s="231"/>
      <c r="O33" s="231"/>
      <c r="P33" s="231"/>
      <c r="Q33" s="231"/>
    </row>
    <row r="34" spans="1:19" x14ac:dyDescent="0.25">
      <c r="B34" s="227"/>
      <c r="J34" s="211"/>
      <c r="K34" s="231"/>
      <c r="L34" s="231"/>
      <c r="M34" s="231"/>
      <c r="N34" s="231"/>
      <c r="O34" s="231"/>
      <c r="P34" s="231"/>
      <c r="Q34" s="231"/>
    </row>
    <row r="35" spans="1:19" x14ac:dyDescent="0.25">
      <c r="B35" s="227"/>
      <c r="J35" s="211"/>
      <c r="K35" s="231"/>
      <c r="L35" s="231"/>
      <c r="M35" s="231"/>
      <c r="N35" s="231"/>
      <c r="O35" s="231"/>
      <c r="P35" s="231"/>
      <c r="Q35" s="231"/>
    </row>
    <row r="36" spans="1:19" x14ac:dyDescent="0.25">
      <c r="B36" s="227"/>
      <c r="J36" s="211"/>
      <c r="K36" s="231"/>
      <c r="L36" s="231"/>
      <c r="M36" s="231"/>
      <c r="N36" s="231"/>
      <c r="O36" s="231"/>
      <c r="P36" s="231"/>
      <c r="Q36" s="231"/>
    </row>
    <row r="37" spans="1:19" x14ac:dyDescent="0.25">
      <c r="B37" s="227"/>
      <c r="J37" s="211"/>
      <c r="K37" s="231"/>
      <c r="L37" s="231"/>
      <c r="M37" s="231"/>
      <c r="N37" s="231"/>
      <c r="O37" s="231"/>
      <c r="P37" s="231"/>
      <c r="Q37" s="231"/>
    </row>
    <row r="38" spans="1:19" x14ac:dyDescent="0.25">
      <c r="B38" s="227"/>
      <c r="J38" s="211"/>
      <c r="K38" s="231"/>
      <c r="L38" s="231"/>
      <c r="M38" s="231"/>
      <c r="N38" s="231"/>
      <c r="O38" s="231"/>
      <c r="P38" s="231"/>
      <c r="Q38" s="231"/>
    </row>
    <row r="39" spans="1:19" x14ac:dyDescent="0.25">
      <c r="B39" s="227"/>
      <c r="J39" s="211"/>
      <c r="K39" s="231"/>
      <c r="L39" s="231"/>
      <c r="M39" s="231"/>
      <c r="N39" s="231"/>
      <c r="O39" s="231"/>
      <c r="P39" s="231"/>
      <c r="Q39" s="231"/>
    </row>
    <row r="40" spans="1:19" x14ac:dyDescent="0.25">
      <c r="B40" s="227"/>
      <c r="J40" s="211"/>
      <c r="K40" s="231"/>
      <c r="L40" s="231"/>
      <c r="M40" s="231"/>
      <c r="N40" s="231"/>
      <c r="O40" s="231"/>
      <c r="P40" s="231"/>
      <c r="Q40" s="231"/>
    </row>
    <row r="41" spans="1:19" x14ac:dyDescent="0.25">
      <c r="B41" s="227"/>
      <c r="J41" s="211"/>
      <c r="K41" s="231"/>
      <c r="L41" s="231"/>
      <c r="M41" s="231"/>
      <c r="N41" s="231"/>
      <c r="O41" s="231"/>
      <c r="P41" s="231"/>
      <c r="Q41" s="231"/>
    </row>
    <row r="42" spans="1:19" x14ac:dyDescent="0.25">
      <c r="B42" s="227"/>
      <c r="J42" s="211"/>
      <c r="K42" s="231"/>
      <c r="L42" s="231"/>
      <c r="M42" s="231"/>
      <c r="N42" s="231"/>
      <c r="O42" s="231"/>
      <c r="P42" s="231"/>
      <c r="Q42" s="231"/>
    </row>
    <row r="43" spans="1:19" x14ac:dyDescent="0.25">
      <c r="A43" s="166"/>
      <c r="B43" s="233"/>
      <c r="C43" s="166"/>
      <c r="D43" s="166"/>
      <c r="E43" s="166"/>
      <c r="F43" s="166"/>
      <c r="G43" s="166"/>
      <c r="H43" s="166"/>
      <c r="I43" s="166"/>
      <c r="J43" s="234"/>
      <c r="K43" s="234"/>
      <c r="L43" s="234"/>
      <c r="M43" s="234"/>
      <c r="N43" s="234"/>
      <c r="O43" s="234"/>
      <c r="P43" s="234"/>
      <c r="Q43" s="234"/>
      <c r="R43" s="235"/>
      <c r="S43" s="235"/>
    </row>
    <row r="44" spans="1:19" x14ac:dyDescent="0.25">
      <c r="J44" s="211"/>
      <c r="K44" s="211"/>
      <c r="L44" s="211"/>
      <c r="M44" s="211"/>
      <c r="N44" s="211"/>
      <c r="O44" s="211"/>
      <c r="P44" s="211"/>
    </row>
    <row r="45" spans="1:19" x14ac:dyDescent="0.25">
      <c r="J45" s="211"/>
      <c r="K45" s="211"/>
      <c r="L45" s="211"/>
      <c r="M45" s="211"/>
      <c r="N45" s="211"/>
      <c r="O45" s="211"/>
      <c r="P45" s="211"/>
    </row>
  </sheetData>
  <mergeCells count="40">
    <mergeCell ref="O11:P12"/>
    <mergeCell ref="W13:W14"/>
    <mergeCell ref="Q11:Q14"/>
    <mergeCell ref="R11:R14"/>
    <mergeCell ref="S11:T12"/>
    <mergeCell ref="U11:U14"/>
    <mergeCell ref="V11:V14"/>
    <mergeCell ref="W11:X12"/>
    <mergeCell ref="R10:U10"/>
    <mergeCell ref="V10:Y10"/>
    <mergeCell ref="C11:C14"/>
    <mergeCell ref="D11:D14"/>
    <mergeCell ref="E11:E14"/>
    <mergeCell ref="F11:F14"/>
    <mergeCell ref="G11:G14"/>
    <mergeCell ref="I11:I14"/>
    <mergeCell ref="J11:J14"/>
    <mergeCell ref="K11:L12"/>
    <mergeCell ref="M11:M14"/>
    <mergeCell ref="N11:N14"/>
    <mergeCell ref="Y11:Y14"/>
    <mergeCell ref="K13:K14"/>
    <mergeCell ref="O13:O14"/>
    <mergeCell ref="S13:S14"/>
    <mergeCell ref="A4:Y4"/>
    <mergeCell ref="A5:Y5"/>
    <mergeCell ref="A6:Y6"/>
    <mergeCell ref="A8:A14"/>
    <mergeCell ref="B8:B14"/>
    <mergeCell ref="C8:E10"/>
    <mergeCell ref="F8:I9"/>
    <mergeCell ref="J8:Q8"/>
    <mergeCell ref="R8:Y8"/>
    <mergeCell ref="J9:Q9"/>
    <mergeCell ref="H11:H14"/>
    <mergeCell ref="R9:Y9"/>
    <mergeCell ref="F10:G10"/>
    <mergeCell ref="H10:I10"/>
    <mergeCell ref="J10:M10"/>
    <mergeCell ref="N10:Q10"/>
  </mergeCells>
  <pageMargins left="0" right="0" top="0.74803149606299213" bottom="0.74803149606299213" header="0.31496062992125984" footer="0.31496062992125984"/>
  <pageSetup paperSize="9" scale="6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Недвижимое имущество</vt:lpstr>
      <vt:lpstr>Движимое имущество раздел 2</vt:lpstr>
      <vt:lpstr>Лист3</vt:lpstr>
      <vt:lpstr>Лист 4</vt:lpstr>
      <vt:lpstr>Лист 5</vt:lpstr>
      <vt:lpstr>Лист 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2023-04-03T09:07:22Z</dcterms:modified>
</cp:coreProperties>
</file>